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8BF81444-AEF4-48D6-8576-DA2A4630DD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H20" i="5"/>
  <c r="J19" i="5"/>
  <c r="H19" i="5"/>
  <c r="J18" i="5"/>
  <c r="J20" i="5" s="1"/>
  <c r="H18" i="5"/>
  <c r="J14" i="5"/>
  <c r="H14" i="5"/>
  <c r="K13" i="5"/>
  <c r="I13" i="5"/>
  <c r="J13" i="5" s="1"/>
  <c r="H13" i="5"/>
  <c r="G13" i="5"/>
  <c r="J10" i="5"/>
  <c r="H10" i="5"/>
  <c r="K8" i="5"/>
  <c r="I8" i="5"/>
  <c r="J15" i="5" s="1"/>
  <c r="G8" i="5"/>
  <c r="H15" i="5" s="1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20" i="2"/>
  <c r="J19" i="2"/>
  <c r="H19" i="2"/>
  <c r="J18" i="2"/>
  <c r="H18" i="2"/>
  <c r="H20" i="2" s="1"/>
  <c r="H15" i="2"/>
  <c r="J14" i="2"/>
  <c r="H14" i="2"/>
  <c r="K13" i="2"/>
  <c r="I13" i="2"/>
  <c r="J13" i="2" s="1"/>
  <c r="H13" i="2"/>
  <c r="G13" i="2"/>
  <c r="J10" i="2"/>
  <c r="J9" i="2" s="1"/>
  <c r="H10" i="2"/>
  <c r="H9" i="2"/>
  <c r="K8" i="2"/>
  <c r="J8" i="2"/>
  <c r="I8" i="2"/>
  <c r="J15" i="2" s="1"/>
  <c r="H8" i="2"/>
  <c r="G8" i="2"/>
  <c r="B3" i="3" s="1"/>
  <c r="J7" i="2"/>
  <c r="H7" i="2"/>
  <c r="J5" i="2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<sst xmlns="http://schemas.openxmlformats.org/spreadsheetml/2006/main" count="82" uniqueCount="45">
  <si>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01 March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</si>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</sst>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13404924.93988424</c:v>
                </c:pt>
                <c:pt idx="1">
                  <c:v>1052496.4855978675</c:v>
                </c:pt>
                <c:pt idx="2">
                  <c:v>455078.240931604</c:v>
                </c:pt>
                <c:pt idx="3">
                  <c:v>779.58822395000004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38C-42B5-80A2-6D430CEF3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449891</c:v>
                </c:pt>
                <c:pt idx="1">
                  <c:v>47334</c:v>
                </c:pt>
                <c:pt idx="2">
                  <c:v>1001801</c:v>
                </c:pt>
                <c:pt idx="3">
                  <c:v>2562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FC2-410A-874D-1BD391572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6979076.8506539902</c:v>
                </c:pt>
                <c:pt idx="1">
                  <c:v>1389735.4410653571</c:v>
                </c:pt>
                <c:pt idx="2">
                  <c:v>84132.401579115001</c:v>
                </c:pt>
                <c:pt idx="3">
                  <c:v>6004476.7321836455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2BC-43AC-9D8C-0B8ED4399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6746499.9588889061</c:v>
                </c:pt>
                <c:pt idx="1">
                  <c:v>7696380.7699660202</c:v>
                </c:pt>
                <c:pt idx="2">
                  <c:v>13459.086753318001</c:v>
                </c:pt>
                <c:pt idx="3">
                  <c:v>1081.6098738630001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50B-451A-A745-100C7AC4F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14913279.25463766</v>
      </c>
      <c r="H4" s="5"/>
      <c r="I4" s="1">
        <v>1501588</v>
      </c>
      <c r="J4" s="5"/>
      <c r="K4" s="3">
        <v>1865271.327561365</v>
      </c>
    </row>
    <row r="5" spans="1:11" x14ac:dyDescent="0.3">
      <c r="E5" s="6" t="s">
        <v>7</v>
      </c>
      <c r="F5" s="6"/>
      <c r="G5" s="2">
        <v>14457421.425482107</v>
      </c>
      <c r="H5" s="4">
        <f>G5/G4</f>
        <v>0.96943275711719856</v>
      </c>
      <c r="I5">
        <v>497225</v>
      </c>
      <c r="J5" s="4">
        <f>I5/I4</f>
        <v>0.33113277410314945</v>
      </c>
      <c r="K5" s="2">
        <v>1746344.222356075</v>
      </c>
    </row>
    <row r="6" spans="1:11" x14ac:dyDescent="0.3">
      <c r="F6" t="s">
        <v>8</v>
      </c>
    </row>
    <row r="7" spans="1:11" x14ac:dyDescent="0.3">
      <c r="F7" t="s">
        <v>9</v>
      </c>
      <c r="G7" s="2">
        <v>13404924.93988424</v>
      </c>
      <c r="H7" s="4">
        <f>G7/G5</f>
        <v>0.92720026243803222</v>
      </c>
      <c r="I7">
        <v>449891</v>
      </c>
      <c r="J7" s="4">
        <f>I7/I5</f>
        <v>0.90480366031474679</v>
      </c>
      <c r="K7" s="2">
        <v>1514358.7038111959</v>
      </c>
    </row>
    <row r="8" spans="1:11" x14ac:dyDescent="0.3">
      <c r="F8" t="s">
        <v>10</v>
      </c>
      <c r="G8" s="2">
        <f>G5-G7</f>
        <v>1052496.4855978675</v>
      </c>
      <c r="H8" s="4">
        <f>1-H7</f>
        <v>7.2799737561967781E-2</v>
      </c>
      <c r="I8">
        <f>I5-I7</f>
        <v>47334</v>
      </c>
      <c r="J8" s="4">
        <f>1-J7</f>
        <v>9.5196339685253206E-2</v>
      </c>
      <c r="K8" s="2">
        <f>K5-K7</f>
        <v>231985.51854487904</v>
      </c>
    </row>
    <row r="9" spans="1:11" x14ac:dyDescent="0.3">
      <c r="E9" s="6" t="s">
        <v>11</v>
      </c>
      <c r="F9" s="6"/>
      <c r="G9" s="2">
        <v>455078.240931604</v>
      </c>
      <c r="H9" s="4">
        <f>1-H5-H10</f>
        <v>3.0514968114077612E-2</v>
      </c>
      <c r="I9">
        <v>1001801</v>
      </c>
      <c r="J9" s="4">
        <f>1-J5-J10</f>
        <v>0.66716103218725775</v>
      </c>
      <c r="K9" s="2">
        <v>118285.90833693399</v>
      </c>
    </row>
    <row r="10" spans="1:11" x14ac:dyDescent="0.3">
      <c r="E10" s="6" t="s">
        <v>12</v>
      </c>
      <c r="F10" s="6"/>
      <c r="G10" s="2">
        <v>779.58822395000004</v>
      </c>
      <c r="H10" s="4">
        <f>G10/G4</f>
        <v>5.227476872382494E-5</v>
      </c>
      <c r="I10">
        <v>2562</v>
      </c>
      <c r="J10" s="4">
        <f>I10/I4</f>
        <v>1.7061937095927777E-3</v>
      </c>
      <c r="K10" s="2">
        <v>641.19686835599998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7622550.6652891636</v>
      </c>
      <c r="H13" s="5">
        <f>G13/G5</f>
        <v>0.52724136904897456</v>
      </c>
      <c r="I13" s="1">
        <f>I14+I15</f>
        <v>306940</v>
      </c>
      <c r="J13" s="5">
        <f>I13/I5</f>
        <v>0.61730604856956106</v>
      </c>
      <c r="K13" s="3">
        <f>K14+K15</f>
        <v>299665.09885257797</v>
      </c>
    </row>
    <row r="14" spans="1:11" x14ac:dyDescent="0.3">
      <c r="E14" s="6" t="s">
        <v>15</v>
      </c>
      <c r="F14" s="6"/>
      <c r="G14" s="2">
        <v>7084095.1451311987</v>
      </c>
      <c r="H14" s="4">
        <f>G14/G7</f>
        <v>0.52846958687949019</v>
      </c>
      <c r="I14">
        <v>278301</v>
      </c>
      <c r="J14" s="4">
        <f>I14/I7</f>
        <v>0.61859650448664227</v>
      </c>
      <c r="K14" s="2">
        <v>305593.34763170098</v>
      </c>
    </row>
    <row r="15" spans="1:11" x14ac:dyDescent="0.3">
      <c r="E15" s="6" t="s">
        <v>16</v>
      </c>
      <c r="F15" s="6"/>
      <c r="G15" s="2">
        <v>538455.52015796502</v>
      </c>
      <c r="H15" s="4">
        <f>G15/G8</f>
        <v>0.51159840201470785</v>
      </c>
      <c r="I15">
        <v>28639</v>
      </c>
      <c r="J15" s="4">
        <f>I15/I8</f>
        <v>0.60504077407360457</v>
      </c>
      <c r="K15" s="2">
        <v>-5928.2487791229996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6979076.8506539902</v>
      </c>
      <c r="H18" s="4">
        <f>G18/G5</f>
        <v>0.48273316833338842</v>
      </c>
      <c r="I18">
        <v>288152</v>
      </c>
      <c r="J18" s="4">
        <f>I18/I5</f>
        <v>0.5795203378752074</v>
      </c>
      <c r="K18" s="2">
        <v>305131.19193217601</v>
      </c>
    </row>
    <row r="19" spans="2:11" x14ac:dyDescent="0.3">
      <c r="E19" s="6" t="s">
        <v>20</v>
      </c>
      <c r="F19" s="6"/>
      <c r="G19" s="2">
        <v>1389735.4410653571</v>
      </c>
      <c r="H19" s="4">
        <f>G19/G5</f>
        <v>9.612609331674192E-2</v>
      </c>
      <c r="I19">
        <v>26336</v>
      </c>
      <c r="J19" s="4">
        <f>I19/I5</f>
        <v>5.2965961084016293E-2</v>
      </c>
      <c r="K19" s="2">
        <v>190988.135657598</v>
      </c>
    </row>
    <row r="20" spans="2:11" x14ac:dyDescent="0.3">
      <c r="E20" s="6" t="s">
        <v>21</v>
      </c>
      <c r="F20" s="6"/>
      <c r="G20" s="2">
        <v>6088609.1337627601</v>
      </c>
      <c r="H20" s="4">
        <f>1-H18-H19</f>
        <v>0.42114073834986965</v>
      </c>
      <c r="I20">
        <v>182737</v>
      </c>
      <c r="J20" s="4">
        <f>1-J18-J19</f>
        <v>0.3675137010407763</v>
      </c>
      <c r="K20" s="2">
        <v>1250224.8947663009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84132.401579115001</v>
      </c>
      <c r="H22" s="4">
        <f>G22/G20</f>
        <v>1.381800009341726E-2</v>
      </c>
      <c r="I22">
        <v>9326</v>
      </c>
      <c r="J22" s="4">
        <f>I22/I20</f>
        <v>5.103509415170436E-2</v>
      </c>
      <c r="K22" s="2">
        <v>27852.213679796001</v>
      </c>
    </row>
    <row r="23" spans="2:11" x14ac:dyDescent="0.3">
      <c r="F23" t="s">
        <v>24</v>
      </c>
      <c r="G23" s="2">
        <f>G20-G22</f>
        <v>6004476.7321836455</v>
      </c>
      <c r="H23" s="4">
        <f>1-H22</f>
        <v>0.98618199990658273</v>
      </c>
      <c r="I23">
        <f>I20-I22</f>
        <v>173411</v>
      </c>
      <c r="J23" s="4">
        <f>1-J22</f>
        <v>0.94896490584829563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6746499.9588889061</v>
      </c>
      <c r="H26" s="4">
        <f>G26/G5</f>
        <v>0.46664614389657194</v>
      </c>
      <c r="I26">
        <v>262894</v>
      </c>
      <c r="J26" s="4">
        <f>I26/I5</f>
        <v>0.52872240937201465</v>
      </c>
      <c r="K26" s="2">
        <v>617351.93681691203</v>
      </c>
    </row>
    <row r="27" spans="2:11" x14ac:dyDescent="0.3">
      <c r="E27" s="6" t="s">
        <v>27</v>
      </c>
      <c r="F27" s="6"/>
      <c r="G27" s="2">
        <v>7696380.7699660202</v>
      </c>
      <c r="H27" s="4">
        <f>G27/G5</f>
        <v>0.53234809607200551</v>
      </c>
      <c r="I27">
        <v>233883</v>
      </c>
      <c r="J27" s="4">
        <f>I27/I5</f>
        <v>0.47037659007491578</v>
      </c>
      <c r="K27" s="2">
        <v>1128961.333597742</v>
      </c>
    </row>
    <row r="28" spans="2:11" x14ac:dyDescent="0.3">
      <c r="E28" s="6" t="s">
        <v>28</v>
      </c>
      <c r="F28" s="6"/>
      <c r="G28" s="2">
        <v>13459.086753318001</v>
      </c>
      <c r="H28" s="4">
        <f>G28/G5</f>
        <v>9.3094656074668475E-4</v>
      </c>
      <c r="I28">
        <v>380</v>
      </c>
      <c r="J28" s="4">
        <f>I28/I5</f>
        <v>7.6424154055005277E-4</v>
      </c>
      <c r="K28" s="2">
        <v>1.502646997</v>
      </c>
    </row>
    <row r="29" spans="2:11" x14ac:dyDescent="0.3">
      <c r="E29" s="6" t="s">
        <v>29</v>
      </c>
      <c r="F29" s="6"/>
      <c r="G29" s="2">
        <v>1081.6098738630001</v>
      </c>
      <c r="H29" s="4">
        <f>G29/G5</f>
        <v>7.4813470675800815E-5</v>
      </c>
      <c r="I29">
        <v>68</v>
      </c>
      <c r="J29" s="4">
        <f>I29/I5</f>
        <v>1.3675901251948314E-4</v>
      </c>
      <c r="K29" s="2">
        <v>29.449294424000001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15156639.259912828</v>
      </c>
      <c r="H4" s="5"/>
      <c r="I4" s="1">
        <v>2432932</v>
      </c>
      <c r="J4" s="5"/>
      <c r="K4" s="3">
        <v>179177089.30576661</v>
      </c>
    </row>
    <row r="5" spans="1:11" x14ac:dyDescent="0.3">
      <c r="E5" s="6" t="s">
        <v>7</v>
      </c>
      <c r="F5" s="6"/>
      <c r="G5" s="2">
        <v>12932127.467592144</v>
      </c>
      <c r="H5" s="4">
        <f>G5/G4</f>
        <v>0.85323185739438934</v>
      </c>
      <c r="I5">
        <v>458048</v>
      </c>
      <c r="J5" s="4">
        <f>I5/I4</f>
        <v>0.18826995575708652</v>
      </c>
      <c r="K5" s="2">
        <v>4583299.8248619549</v>
      </c>
    </row>
    <row r="6" spans="1:11" x14ac:dyDescent="0.3">
      <c r="F6" t="s">
        <v>8</v>
      </c>
    </row>
    <row r="7" spans="1:11" x14ac:dyDescent="0.3">
      <c r="F7" t="s">
        <v>9</v>
      </c>
      <c r="G7" s="2">
        <v>11969759.23576347</v>
      </c>
      <c r="H7" s="4">
        <f>G7/G5</f>
        <v>0.92558314676062658</v>
      </c>
      <c r="I7">
        <v>414927</v>
      </c>
      <c r="J7" s="4">
        <f>I7/I5</f>
        <v>0.90585921126170188</v>
      </c>
      <c r="K7" s="2">
        <v>4259793.5107284579</v>
      </c>
    </row>
    <row r="8" spans="1:11" x14ac:dyDescent="0.3">
      <c r="F8" t="s">
        <v>10</v>
      </c>
      <c r="G8" s="2">
        <f>G5-G7</f>
        <v>962368.23182867467</v>
      </c>
      <c r="H8" s="4">
        <f>1-H7</f>
        <v>7.4416853239373415E-2</v>
      </c>
      <c r="I8">
        <f>I5-I7</f>
        <v>43121</v>
      </c>
      <c r="J8" s="4">
        <f>1-J7</f>
        <v>9.414078873829812E-2</v>
      </c>
      <c r="K8" s="2">
        <f>K5-K7</f>
        <v>323506.31413349696</v>
      </c>
    </row>
    <row r="9" spans="1:11" x14ac:dyDescent="0.3">
      <c r="E9" s="6" t="s">
        <v>11</v>
      </c>
      <c r="F9" s="6"/>
      <c r="G9" s="2">
        <v>2087927.809687109</v>
      </c>
      <c r="H9" s="4">
        <f>1-H5-H10</f>
        <v>0.13775664735977339</v>
      </c>
      <c r="I9">
        <v>1447951</v>
      </c>
      <c r="J9" s="4">
        <f>1-J5-J10</f>
        <v>0.59514651457582868</v>
      </c>
      <c r="K9" s="2">
        <v>172514923.41394374</v>
      </c>
    </row>
    <row r="10" spans="1:11" x14ac:dyDescent="0.3">
      <c r="E10" s="6" t="s">
        <v>12</v>
      </c>
      <c r="F10" s="6"/>
      <c r="G10" s="2">
        <v>136583.98263357501</v>
      </c>
      <c r="H10" s="4">
        <f>G10/G4</f>
        <v>9.0114952458372737E-3</v>
      </c>
      <c r="I10">
        <v>526933</v>
      </c>
      <c r="J10" s="4">
        <f>I10/I4</f>
        <v>0.21658352966708483</v>
      </c>
      <c r="K10" s="2">
        <v>2078866.0669609271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5881512.2342738649</v>
      </c>
      <c r="H13" s="5">
        <f>G13/G5</f>
        <v>0.45479850465539479</v>
      </c>
      <c r="I13" s="1">
        <f>I14+I15</f>
        <v>193416</v>
      </c>
      <c r="J13" s="5">
        <f>I13/I5</f>
        <v>0.42226142238368031</v>
      </c>
      <c r="K13" s="3">
        <f>K14+K15</f>
        <v>1247648.065162339</v>
      </c>
    </row>
    <row r="14" spans="1:11" x14ac:dyDescent="0.3">
      <c r="E14" s="6" t="s">
        <v>15</v>
      </c>
      <c r="F14" s="6"/>
      <c r="G14" s="2">
        <v>5521145.1052429006</v>
      </c>
      <c r="H14" s="4">
        <f>G14/G7</f>
        <v>0.46125782453056535</v>
      </c>
      <c r="I14">
        <v>175968</v>
      </c>
      <c r="J14" s="4">
        <f>I14/I7</f>
        <v>0.42409387675422422</v>
      </c>
      <c r="K14" s="2">
        <v>1220962.410833969</v>
      </c>
    </row>
    <row r="15" spans="1:11" x14ac:dyDescent="0.3">
      <c r="E15" s="6" t="s">
        <v>16</v>
      </c>
      <c r="F15" s="6"/>
      <c r="G15" s="2">
        <v>360367.12903096399</v>
      </c>
      <c r="H15" s="4">
        <f>G15/G8</f>
        <v>0.3744586709249545</v>
      </c>
      <c r="I15">
        <v>17448</v>
      </c>
      <c r="J15" s="4">
        <f>I15/I8</f>
        <v>0.40462883513833164</v>
      </c>
      <c r="K15" s="2">
        <v>26685.654328370001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5136492.0566888899</v>
      </c>
      <c r="H18" s="4">
        <f>G18/G5</f>
        <v>0.39718848036109422</v>
      </c>
      <c r="I18">
        <v>186808</v>
      </c>
      <c r="J18" s="4">
        <f>I18/I5</f>
        <v>0.40783498672628199</v>
      </c>
      <c r="K18" s="2">
        <v>1193213.3507179071</v>
      </c>
    </row>
    <row r="19" spans="2:11" x14ac:dyDescent="0.3">
      <c r="E19" s="6" t="s">
        <v>20</v>
      </c>
      <c r="F19" s="6"/>
      <c r="G19" s="2">
        <v>1141225.562299792</v>
      </c>
      <c r="H19" s="4">
        <f>G19/G5</f>
        <v>8.824731778740183E-2</v>
      </c>
      <c r="I19">
        <v>29216</v>
      </c>
      <c r="J19" s="4">
        <f>I19/I5</f>
        <v>6.3783708257649854E-2</v>
      </c>
      <c r="K19" s="2">
        <v>377488.07221516903</v>
      </c>
    </row>
    <row r="20" spans="2:11" x14ac:dyDescent="0.3">
      <c r="E20" s="6" t="s">
        <v>21</v>
      </c>
      <c r="F20" s="6"/>
      <c r="G20" s="2">
        <v>6654409.8486034628</v>
      </c>
      <c r="H20" s="4">
        <f>1-H18-H19</f>
        <v>0.51456420185150398</v>
      </c>
      <c r="I20">
        <v>241988</v>
      </c>
      <c r="J20" s="4">
        <f>1-J18-J19</f>
        <v>0.52838130501606806</v>
      </c>
      <c r="K20" s="2">
        <v>3000944.8112348691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278278.71538148797</v>
      </c>
      <c r="H22" s="4">
        <f>G22/G20</f>
        <v>4.181869192200257E-2</v>
      </c>
      <c r="I22">
        <v>21248</v>
      </c>
      <c r="J22" s="4">
        <f>I22/I20</f>
        <v>8.780600690943352E-2</v>
      </c>
      <c r="K22" s="2">
        <v>512918.85684077599</v>
      </c>
    </row>
    <row r="23" spans="2:11" x14ac:dyDescent="0.3">
      <c r="F23" t="s">
        <v>24</v>
      </c>
      <c r="G23" s="2">
        <f>G20-G22</f>
        <v>6376131.1332219746</v>
      </c>
      <c r="H23" s="4">
        <f>1-H22</f>
        <v>0.9581813080779974</v>
      </c>
      <c r="I23">
        <f>I20-I22</f>
        <v>220740</v>
      </c>
      <c r="J23" s="4">
        <f>1-J22</f>
        <v>0.91219399309056648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6551076.6627323972</v>
      </c>
      <c r="H26" s="4">
        <f>G26/G5</f>
        <v>0.50657377752804922</v>
      </c>
      <c r="I26">
        <v>243622</v>
      </c>
      <c r="J26" s="4">
        <f>I26/I5</f>
        <v>0.53187002235573566</v>
      </c>
      <c r="K26" s="2">
        <v>2894511.4156382498</v>
      </c>
    </row>
    <row r="27" spans="2:11" x14ac:dyDescent="0.3">
      <c r="E27" s="6" t="s">
        <v>27</v>
      </c>
      <c r="F27" s="6"/>
      <c r="G27" s="2">
        <v>6342135.0726301931</v>
      </c>
      <c r="H27" s="4">
        <f>G27/G5</f>
        <v>0.49041699353208174</v>
      </c>
      <c r="I27">
        <v>213158</v>
      </c>
      <c r="J27" s="4">
        <f>I27/I5</f>
        <v>0.46536170881654326</v>
      </c>
      <c r="K27" s="2">
        <v>1673064.756100188</v>
      </c>
    </row>
    <row r="28" spans="2:11" x14ac:dyDescent="0.3">
      <c r="E28" s="6" t="s">
        <v>28</v>
      </c>
      <c r="F28" s="6"/>
      <c r="G28" s="2">
        <v>34263.922772997998</v>
      </c>
      <c r="H28" s="4">
        <f>G28/G5</f>
        <v>2.6495194127078656E-3</v>
      </c>
      <c r="I28">
        <v>1013</v>
      </c>
      <c r="J28" s="4">
        <f>I28/I5</f>
        <v>2.2115586139443903E-3</v>
      </c>
      <c r="K28" s="2">
        <v>12765.195752172</v>
      </c>
    </row>
    <row r="29" spans="2:11" x14ac:dyDescent="0.3">
      <c r="E29" s="6" t="s">
        <v>29</v>
      </c>
      <c r="F29" s="6"/>
      <c r="G29" s="2">
        <v>4651.809456557</v>
      </c>
      <c r="H29" s="4">
        <f>G29/G5</f>
        <v>3.5970952716128218E-4</v>
      </c>
      <c r="I29">
        <v>247</v>
      </c>
      <c r="J29" s="4">
        <f>I29/I5</f>
        <v>5.392447953052955E-4</v>
      </c>
      <c r="K29" s="2">
        <v>2957.5579456549999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13404924.93988424</v>
      </c>
    </row>
    <row r="3" spans="1:2" x14ac:dyDescent="0.3">
      <c r="A3" t="s">
        <v>32</v>
      </c>
      <c r="B3">
        <f>'NEWT - EU'!$G$8</f>
        <v>1052496.4855978675</v>
      </c>
    </row>
    <row r="4" spans="1:2" x14ac:dyDescent="0.3">
      <c r="A4" t="s">
        <v>33</v>
      </c>
      <c r="B4">
        <f>'NEWT - EU'!$G$9</f>
        <v>455078.240931604</v>
      </c>
    </row>
    <row r="5" spans="1:2" x14ac:dyDescent="0.3">
      <c r="A5" t="s">
        <v>34</v>
      </c>
      <c r="B5">
        <f>'NEWT - EU'!$G$10</f>
        <v>779.58822395000004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449891</v>
      </c>
    </row>
    <row r="16" spans="1:2" x14ac:dyDescent="0.3">
      <c r="A16" t="s">
        <v>32</v>
      </c>
      <c r="B16">
        <f>'NEWT - EU'!$I$8</f>
        <v>47334</v>
      </c>
    </row>
    <row r="17" spans="1:2" x14ac:dyDescent="0.3">
      <c r="A17" t="s">
        <v>33</v>
      </c>
      <c r="B17">
        <f>'NEWT - EU'!$I$9</f>
        <v>1001801</v>
      </c>
    </row>
    <row r="18" spans="1:2" x14ac:dyDescent="0.3">
      <c r="A18" t="s">
        <v>34</v>
      </c>
      <c r="B18">
        <f>'NEWT - EU'!$I$10</f>
        <v>2562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6979076.8506539902</v>
      </c>
    </row>
    <row r="28" spans="1:2" x14ac:dyDescent="0.3">
      <c r="A28" t="s">
        <v>37</v>
      </c>
      <c r="B28">
        <f>'NEWT - EU'!$G$19</f>
        <v>1389735.4410653571</v>
      </c>
    </row>
    <row r="29" spans="1:2" x14ac:dyDescent="0.3">
      <c r="A29" t="s">
        <v>38</v>
      </c>
      <c r="B29">
        <f>'NEWT - EU'!$G$22</f>
        <v>84132.401579115001</v>
      </c>
    </row>
    <row r="30" spans="1:2" x14ac:dyDescent="0.3">
      <c r="A30" t="s">
        <v>39</v>
      </c>
      <c r="B30">
        <f>'NEWT - EU'!$G$23</f>
        <v>6004476.7321836455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6746499.9588889061</v>
      </c>
    </row>
    <row r="41" spans="1:2" x14ac:dyDescent="0.3">
      <c r="A41" t="s">
        <v>42</v>
      </c>
      <c r="B41">
        <f>'NEWT - EU'!$G$27</f>
        <v>7696380.7699660202</v>
      </c>
    </row>
    <row r="42" spans="1:2" x14ac:dyDescent="0.3">
      <c r="A42" t="s">
        <v>43</v>
      </c>
      <c r="B42">
        <f>'NEWT - EU'!$G$28</f>
        <v>13459.086753318001</v>
      </c>
    </row>
    <row r="43" spans="1:2" x14ac:dyDescent="0.3">
      <c r="A43" t="s">
        <v>44</v>
      </c>
      <c r="B43">
        <f>'NEWT - EU'!$G$29</f>
        <v>1081.6098738630001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2024-03-06T15:07:45Z</dcterms:created>
  <dcterms:modified xsi:type="dcterms:W3CDTF">2024-03-06T15:07:45Z</dcterms:modified>
</cp:coreProperties>
</file>