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UK/"/>
    </mc:Choice>
  </mc:AlternateContent>
  <xr:revisionPtr revIDLastSave="0" documentId="8_{3345BE92-7F8C-4262-9C9F-5320D478C289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H20" i="5"/>
  <c r="J19" i="5"/>
  <c r="H19" i="5"/>
  <c r="J18" i="5"/>
  <c r="J20" i="5" s="1"/>
  <c r="H18" i="5"/>
  <c r="J15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1" i="3" s="1"/>
  <c r="J22" i="2"/>
  <c r="J23" i="2" s="1"/>
  <c r="H22" i="2"/>
  <c r="H20" i="2"/>
  <c r="J19" i="2"/>
  <c r="H19" i="2"/>
  <c r="J18" i="2"/>
  <c r="J20" i="2" s="1"/>
  <c r="H18" i="2"/>
  <c r="H15" i="2"/>
  <c r="J14" i="2"/>
  <c r="H14" i="2"/>
  <c r="K13" i="2"/>
  <c r="J13" i="2"/>
  <c r="I13" i="2"/>
  <c r="G13" i="2"/>
  <c r="H13" i="2" s="1"/>
  <c r="J10" i="2"/>
  <c r="H10" i="2"/>
  <c r="H9" i="2" s="1"/>
  <c r="K8" i="2"/>
  <c r="J8" i="2"/>
  <c r="I8" i="2"/>
  <c r="J15" i="2" s="1"/>
  <c r="G8" i="2"/>
  <c r="J7" i="2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<sst xmlns="http://schemas.openxmlformats.org/spreadsheetml/2006/main" count="83" uniqueCount="46">
  <si>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14 October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</si>
  <si>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</si>
  <si>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</si>
  <si>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</si>
  <si>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</si>
  <si>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</si>
  <si>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</si>
  <si>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</si>
  <si>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</si>
  <si>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</si>
  <si>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</si>
  <si>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</si>
  <si>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</si>
  <si>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</si>
  <si>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</si>
  <si>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</si>
  <si>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</si>
  <si>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</si>
  <si>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</si>
  <si>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</si>
  <si>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</si>
  <si>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</si>
  <si>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</si>
  <si>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</si>
  <si>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</si>
  <si>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</si>
  <si>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</si>
  <si>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</si>
  <si>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</si>
  <si>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</si>
  <si>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</si>
  <si>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</si>
  <si>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</si>
  <si>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</si>
  <si>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</si>
  <si>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</si>
  <si>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</si>
  <si>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</si>
  <si>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</si>
  <si>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</si>
  <si>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</si>
  <si>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</si>
  <si>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</si>
  <si>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</si>
  <si>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</si>
  <si>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14 October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</si>
</sst>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8245153.9422511738</c:v>
                </c:pt>
                <c:pt idx="1">
                  <c:v>293136.67918514833</c:v>
                </c:pt>
                <c:pt idx="2">
                  <c:v>523200.529640414</c:v>
                </c:pt>
                <c:pt idx="3">
                  <c:v>7.0085026020000001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28-4A05-A8CA-223A0C16E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266961</c:v>
                </c:pt>
                <c:pt idx="1">
                  <c:v>10736</c:v>
                </c:pt>
                <c:pt idx="2">
                  <c:v>600464</c:v>
                </c:pt>
                <c:pt idx="3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6D-4DCD-A39A-5A73B9B3B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1175997.595224062</c:v>
                </c:pt>
                <c:pt idx="1">
                  <c:v>2276856.9926426681</c:v>
                </c:pt>
                <c:pt idx="2">
                  <c:v>467732.71283676999</c:v>
                </c:pt>
                <c:pt idx="3">
                  <c:v>4617703.3207328226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89-4D32-B43B-5ACF96B15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1935120.4360983521</c:v>
                </c:pt>
                <c:pt idx="1">
                  <c:v>6602538.3262005579</c:v>
                </c:pt>
                <c:pt idx="2">
                  <c:v>54.678305686000002</c:v>
                </c:pt>
                <c:pt idx="3">
                  <c:v>577.18083172700005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1DD-41DB-9F99-15A5DF65F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9061498.1595793404</v>
      </c>
      <c r="H4" s="5"/>
      <c r="I4" s="1">
        <v>878165</v>
      </c>
      <c r="J4" s="5"/>
      <c r="K4" s="3">
        <v>985114.20544500102</v>
      </c>
    </row>
    <row r="5" spans="1:11" x14ac:dyDescent="0.3">
      <c r="E5" s="6" t="s">
        <v>7</v>
      </c>
      <c r="F5" s="6"/>
      <c r="G5" s="2">
        <v>8538290.6214363221</v>
      </c>
      <c r="H5" s="4">
        <f>G5/G4</f>
        <v>0.94226037141662822</v>
      </c>
      <c r="I5">
        <v>277697</v>
      </c>
      <c r="J5" s="4">
        <f>I5/I4</f>
        <v>0.31622417199501235</v>
      </c>
      <c r="K5" s="2">
        <v>687189.45916656603</v>
      </c>
    </row>
    <row r="6" spans="1:11" x14ac:dyDescent="0.3">
      <c r="F6" t="s">
        <v>8</v>
      </c>
    </row>
    <row r="7" spans="1:11" x14ac:dyDescent="0.3">
      <c r="F7" t="s">
        <v>9</v>
      </c>
      <c r="G7" s="2">
        <v>8245153.9422511738</v>
      </c>
      <c r="H7" s="4">
        <f>G7/G5</f>
        <v>0.96566798997808811</v>
      </c>
      <c r="I7">
        <v>266961</v>
      </c>
      <c r="J7" s="4">
        <f>I7/I5</f>
        <v>0.96133915742697973</v>
      </c>
      <c r="K7" s="2">
        <v>647929.37160172197</v>
      </c>
    </row>
    <row r="8" spans="1:11" x14ac:dyDescent="0.3">
      <c r="F8" t="s">
        <v>10</v>
      </c>
      <c r="G8" s="2">
        <f>G5-G7</f>
        <v>293136.67918514833</v>
      </c>
      <c r="H8" s="4">
        <f>1-H7</f>
        <v>3.4332010021911885E-2</v>
      </c>
      <c r="I8">
        <f>I5-I7</f>
        <v>10736</v>
      </c>
      <c r="J8" s="4">
        <f>1-J7</f>
        <v>3.8660842573020271E-2</v>
      </c>
      <c r="K8" s="2">
        <f>K5-K7</f>
        <v>39260.087564844056</v>
      </c>
    </row>
    <row r="9" spans="1:11" x14ac:dyDescent="0.3">
      <c r="E9" s="6" t="s">
        <v>11</v>
      </c>
      <c r="F9" s="6"/>
      <c r="G9" s="2">
        <v>523200.529640414</v>
      </c>
      <c r="H9" s="4">
        <f>1-H5-H10</f>
        <v>5.7738855145858629E-2</v>
      </c>
      <c r="I9">
        <v>600464</v>
      </c>
      <c r="J9" s="4">
        <f>1-J5-J10</f>
        <v>0.68377127305233076</v>
      </c>
      <c r="K9" s="2">
        <v>297884.075096277</v>
      </c>
    </row>
    <row r="10" spans="1:11" x14ac:dyDescent="0.3">
      <c r="E10" s="6" t="s">
        <v>12</v>
      </c>
      <c r="F10" s="6"/>
      <c r="G10" s="2">
        <v>7.0085026020000001</v>
      </c>
      <c r="H10" s="4">
        <f>G10/G4</f>
        <v>7.7343751315459675E-7</v>
      </c>
      <c r="I10">
        <v>4</v>
      </c>
      <c r="J10" s="4">
        <f>I10/I4</f>
        <v>4.5549526569608215E-6</v>
      </c>
      <c r="K10" s="2">
        <v>40.671182158000001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2477203.4657727159</v>
      </c>
      <c r="H13" s="5">
        <f>G13/G5</f>
        <v>0.29012873602046557</v>
      </c>
      <c r="I13" s="1">
        <f>I14+I15</f>
        <v>81906</v>
      </c>
      <c r="J13" s="5">
        <f>I13/I5</f>
        <v>0.29494737069539823</v>
      </c>
      <c r="K13" s="3">
        <f>K14+K15</f>
        <v>63739.141743294997</v>
      </c>
    </row>
    <row r="14" spans="1:11" x14ac:dyDescent="0.3">
      <c r="E14" s="6" t="s">
        <v>15</v>
      </c>
      <c r="F14" s="6"/>
      <c r="G14" s="2">
        <v>2372559.7558117658</v>
      </c>
      <c r="H14" s="4">
        <f>G14/G7</f>
        <v>0.28775202651510301</v>
      </c>
      <c r="I14">
        <v>77362</v>
      </c>
      <c r="J14" s="4">
        <f>I14/I7</f>
        <v>0.28978764688475095</v>
      </c>
      <c r="K14" s="2">
        <v>58423.519102564998</v>
      </c>
    </row>
    <row r="15" spans="1:11" x14ac:dyDescent="0.3">
      <c r="E15" s="6" t="s">
        <v>16</v>
      </c>
      <c r="F15" s="6"/>
      <c r="G15" s="2">
        <v>104643.70996095</v>
      </c>
      <c r="H15" s="4">
        <f>G15/G8</f>
        <v>0.35697924344314447</v>
      </c>
      <c r="I15">
        <v>4544</v>
      </c>
      <c r="J15" s="4">
        <f>I15/I8</f>
        <v>0.42324888226527568</v>
      </c>
      <c r="K15" s="2">
        <v>5315.6226407300001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1175997.595224062</v>
      </c>
      <c r="H18" s="4">
        <f>G18/G5</f>
        <v>0.13773220511744941</v>
      </c>
      <c r="I18">
        <v>39563</v>
      </c>
      <c r="J18" s="4">
        <f>I18/I5</f>
        <v>0.14246822976121457</v>
      </c>
      <c r="K18" s="2">
        <v>175913.86165098599</v>
      </c>
    </row>
    <row r="19" spans="2:11" x14ac:dyDescent="0.3">
      <c r="E19" s="6" t="s">
        <v>20</v>
      </c>
      <c r="F19" s="6"/>
      <c r="G19" s="2">
        <v>2276856.9926426681</v>
      </c>
      <c r="H19" s="4">
        <f>G19/G5</f>
        <v>0.26666426496731876</v>
      </c>
      <c r="I19">
        <v>77595</v>
      </c>
      <c r="J19" s="4">
        <f>I19/I5</f>
        <v>0.27942325628292708</v>
      </c>
      <c r="K19" s="2">
        <v>88884.107294607995</v>
      </c>
    </row>
    <row r="20" spans="2:11" x14ac:dyDescent="0.3">
      <c r="E20" s="6" t="s">
        <v>21</v>
      </c>
      <c r="F20" s="6"/>
      <c r="G20" s="2">
        <v>5085436.033569593</v>
      </c>
      <c r="H20" s="4">
        <f>1-H18-H19</f>
        <v>0.5956035299152318</v>
      </c>
      <c r="I20">
        <v>160539</v>
      </c>
      <c r="J20" s="4">
        <f>1-J18-J19</f>
        <v>0.57810851395585838</v>
      </c>
      <c r="K20" s="2">
        <v>422391.49022097199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467732.71283676999</v>
      </c>
      <c r="H22" s="4">
        <f>G22/G20</f>
        <v>9.1974947624787418E-2</v>
      </c>
      <c r="I22">
        <v>23580</v>
      </c>
      <c r="J22" s="4">
        <f>I22/I20</f>
        <v>0.14688019733522695</v>
      </c>
      <c r="K22" s="2">
        <v>28772.529294827</v>
      </c>
    </row>
    <row r="23" spans="2:11" x14ac:dyDescent="0.3">
      <c r="F23" t="s">
        <v>24</v>
      </c>
      <c r="G23" s="2">
        <f>G20-G22</f>
        <v>4617703.3207328226</v>
      </c>
      <c r="H23" s="4">
        <f>1-H22</f>
        <v>0.90802505237521258</v>
      </c>
      <c r="I23">
        <f>I20-I22</f>
        <v>136959</v>
      </c>
      <c r="J23" s="4">
        <f>1-J22</f>
        <v>0.85311980266477305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1935120.4360983521</v>
      </c>
      <c r="H26" s="4">
        <f>G26/G5</f>
        <v>0.22664026347850216</v>
      </c>
      <c r="I26">
        <v>62059</v>
      </c>
      <c r="J26" s="4">
        <f>I26/I5</f>
        <v>0.22347738722420479</v>
      </c>
      <c r="K26" s="2">
        <v>275740.65105240297</v>
      </c>
    </row>
    <row r="27" spans="2:11" x14ac:dyDescent="0.3">
      <c r="E27" s="6" t="s">
        <v>27</v>
      </c>
      <c r="F27" s="6"/>
      <c r="G27" s="2">
        <v>6602538.3262005579</v>
      </c>
      <c r="H27" s="4">
        <f>G27/G5</f>
        <v>0.77328573351955898</v>
      </c>
      <c r="I27">
        <v>215590</v>
      </c>
      <c r="J27" s="4">
        <f>I27/I5</f>
        <v>0.77634976251093823</v>
      </c>
      <c r="K27" s="2">
        <v>411448.808114163</v>
      </c>
    </row>
    <row r="28" spans="2:11" x14ac:dyDescent="0.3">
      <c r="E28" s="6" t="s">
        <v>28</v>
      </c>
      <c r="F28" s="6"/>
      <c r="G28" s="2">
        <v>54.678305686000002</v>
      </c>
      <c r="H28" s="4">
        <f>G28/G5</f>
        <v>6.4038937195138419E-6</v>
      </c>
      <c r="I28">
        <v>3</v>
      </c>
      <c r="J28" s="4">
        <f>I28/I5</f>
        <v>1.0803141553563777E-5</v>
      </c>
      <c r="K28" s="2">
        <v>0</v>
      </c>
    </row>
    <row r="29" spans="2:11" x14ac:dyDescent="0.3">
      <c r="E29" s="6" t="s">
        <v>29</v>
      </c>
      <c r="F29" s="6"/>
      <c r="G29" s="2">
        <v>577.18083172700005</v>
      </c>
      <c r="H29" s="4">
        <f>G29/G5</f>
        <v>6.7599108219381035E-5</v>
      </c>
      <c r="I29">
        <v>45</v>
      </c>
      <c r="J29" s="4">
        <f>I29/I5</f>
        <v>1.6204712330345665E-4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11621219.692079136</v>
      </c>
      <c r="H4" s="5"/>
      <c r="I4" s="1">
        <v>4531919</v>
      </c>
      <c r="J4" s="5"/>
      <c r="K4" s="3">
        <v>566700613.45689929</v>
      </c>
    </row>
    <row r="5" spans="1:11" x14ac:dyDescent="0.3">
      <c r="E5" s="6" t="s">
        <v>7</v>
      </c>
      <c r="F5" s="6"/>
      <c r="G5" s="2">
        <v>9413716.5609490275</v>
      </c>
      <c r="H5" s="4">
        <f>G5/G4</f>
        <v>0.81004548665105158</v>
      </c>
      <c r="I5">
        <v>436469</v>
      </c>
      <c r="J5" s="4">
        <f>I5/I4</f>
        <v>9.6309973766080109E-2</v>
      </c>
      <c r="K5" s="2">
        <v>11157049.92005462</v>
      </c>
    </row>
    <row r="6" spans="1:11" x14ac:dyDescent="0.3">
      <c r="F6" t="s">
        <v>8</v>
      </c>
    </row>
    <row r="7" spans="1:11" x14ac:dyDescent="0.3">
      <c r="F7" t="s">
        <v>9</v>
      </c>
      <c r="G7" s="2">
        <v>8967548.0387511365</v>
      </c>
      <c r="H7" s="4">
        <f>G7/G5</f>
        <v>0.95260442362916109</v>
      </c>
      <c r="I7">
        <v>419382</v>
      </c>
      <c r="J7" s="4">
        <f>I7/I5</f>
        <v>0.96085174433923137</v>
      </c>
      <c r="K7" s="2">
        <v>10955981.701259537</v>
      </c>
    </row>
    <row r="8" spans="1:11" x14ac:dyDescent="0.3">
      <c r="F8" t="s">
        <v>10</v>
      </c>
      <c r="G8" s="2">
        <f>G5-G7</f>
        <v>446168.52219789103</v>
      </c>
      <c r="H8" s="4">
        <f>1-H7</f>
        <v>4.739557637083891E-2</v>
      </c>
      <c r="I8">
        <f>I5-I7</f>
        <v>17087</v>
      </c>
      <c r="J8" s="4">
        <f>1-J7</f>
        <v>3.9148255660768627E-2</v>
      </c>
      <c r="K8" s="2">
        <f>K5-K7</f>
        <v>201068.21879508346</v>
      </c>
    </row>
    <row r="9" spans="1:11" x14ac:dyDescent="0.3">
      <c r="E9" s="6" t="s">
        <v>11</v>
      </c>
      <c r="F9" s="6"/>
      <c r="G9" s="2">
        <v>1981473.382935371</v>
      </c>
      <c r="H9" s="4">
        <f>1-H5-H10</f>
        <v>0.17050476933035838</v>
      </c>
      <c r="I9">
        <v>4076559</v>
      </c>
      <c r="J9" s="4">
        <f>1-J5-J10</f>
        <v>0.89952159339123228</v>
      </c>
      <c r="K9" s="2">
        <v>551583875.03795242</v>
      </c>
    </row>
    <row r="10" spans="1:11" x14ac:dyDescent="0.3">
      <c r="E10" s="6" t="s">
        <v>12</v>
      </c>
      <c r="F10" s="6"/>
      <c r="G10" s="2">
        <v>226029.74819473701</v>
      </c>
      <c r="H10" s="4">
        <f>G10/G4</f>
        <v>1.9449744018590044E-2</v>
      </c>
      <c r="I10">
        <v>18891</v>
      </c>
      <c r="J10" s="4">
        <f>I10/I4</f>
        <v>4.1684328426876121E-3</v>
      </c>
      <c r="K10" s="2">
        <v>3959688.4988923441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1640860.0657981921</v>
      </c>
      <c r="H13" s="5">
        <f>G13/G5</f>
        <v>0.17430523376972926</v>
      </c>
      <c r="I13" s="1">
        <f>I14+I15</f>
        <v>46048</v>
      </c>
      <c r="J13" s="5">
        <f>I13/I5</f>
        <v>0.105501192524555</v>
      </c>
      <c r="K13" s="3">
        <f>K14+K15</f>
        <v>2696214.5705338852</v>
      </c>
    </row>
    <row r="14" spans="1:11" x14ac:dyDescent="0.3">
      <c r="E14" s="6" t="s">
        <v>15</v>
      </c>
      <c r="F14" s="6"/>
      <c r="G14" s="2">
        <v>1565638.094826042</v>
      </c>
      <c r="H14" s="4">
        <f>G14/G7</f>
        <v>0.17458931784480078</v>
      </c>
      <c r="I14">
        <v>43167</v>
      </c>
      <c r="J14" s="4">
        <f>I14/I7</f>
        <v>0.10293002560911055</v>
      </c>
      <c r="K14" s="2">
        <v>2693024.4278319231</v>
      </c>
    </row>
    <row r="15" spans="1:11" x14ac:dyDescent="0.3">
      <c r="E15" s="6" t="s">
        <v>16</v>
      </c>
      <c r="F15" s="6"/>
      <c r="G15" s="2">
        <v>75221.970972149997</v>
      </c>
      <c r="H15" s="4">
        <f>G15/G8</f>
        <v>0.16859542354443929</v>
      </c>
      <c r="I15">
        <v>2881</v>
      </c>
      <c r="J15" s="4">
        <f>I15/I8</f>
        <v>0.16860771346637796</v>
      </c>
      <c r="K15" s="2">
        <v>3190.142701962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878266.25652310904</v>
      </c>
      <c r="H18" s="4">
        <f>G18/G5</f>
        <v>9.3296441510298478E-2</v>
      </c>
      <c r="I18">
        <v>29891</v>
      </c>
      <c r="J18" s="4">
        <f>I18/I5</f>
        <v>6.8483672379939922E-2</v>
      </c>
      <c r="K18" s="2">
        <v>1954770.2484406319</v>
      </c>
    </row>
    <row r="19" spans="2:11" x14ac:dyDescent="0.3">
      <c r="E19" s="6" t="s">
        <v>20</v>
      </c>
      <c r="F19" s="6"/>
      <c r="G19" s="2">
        <v>2178398.916347736</v>
      </c>
      <c r="H19" s="4">
        <f>G19/G5</f>
        <v>0.2314068946354727</v>
      </c>
      <c r="I19">
        <v>86525</v>
      </c>
      <c r="J19" s="4">
        <f>I19/I5</f>
        <v>0.19823859197331312</v>
      </c>
      <c r="K19" s="2">
        <v>2180122.7410153691</v>
      </c>
    </row>
    <row r="20" spans="2:11" x14ac:dyDescent="0.3">
      <c r="E20" s="6" t="s">
        <v>21</v>
      </c>
      <c r="F20" s="6"/>
      <c r="G20" s="2">
        <v>6339878.4970853357</v>
      </c>
      <c r="H20" s="4">
        <f>1-H18-H19</f>
        <v>0.67529666385422882</v>
      </c>
      <c r="I20">
        <v>319023</v>
      </c>
      <c r="J20" s="4">
        <f>1-J18-J19</f>
        <v>0.73327773564674703</v>
      </c>
      <c r="K20" s="2">
        <v>5881277.6936800489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813432.12852563395</v>
      </c>
      <c r="H22" s="4">
        <f>G22/G20</f>
        <v>0.12830405644202758</v>
      </c>
      <c r="I22">
        <v>78047</v>
      </c>
      <c r="J22" s="4">
        <f>I22/I20</f>
        <v>0.2446438031113744</v>
      </c>
      <c r="K22" s="2">
        <v>1224392.2884213659</v>
      </c>
    </row>
    <row r="23" spans="2:11" x14ac:dyDescent="0.3">
      <c r="F23" t="s">
        <v>24</v>
      </c>
      <c r="G23" s="2">
        <f>G20-G22</f>
        <v>5526446.3685597014</v>
      </c>
      <c r="H23" s="4">
        <f>1-H22</f>
        <v>0.87169594355797242</v>
      </c>
      <c r="I23">
        <f>I20-I22</f>
        <v>240976</v>
      </c>
      <c r="J23" s="4">
        <f>1-J22</f>
        <v>0.75535619688862554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1660792.029687725</v>
      </c>
      <c r="H26" s="4">
        <f>G26/G5</f>
        <v>0.1764225658309278</v>
      </c>
      <c r="I26">
        <v>62117</v>
      </c>
      <c r="J26" s="4">
        <f>I26/I5</f>
        <v>0.14231709468484588</v>
      </c>
      <c r="K26" s="2">
        <v>1724552.350815665</v>
      </c>
    </row>
    <row r="27" spans="2:11" x14ac:dyDescent="0.3">
      <c r="E27" s="6" t="s">
        <v>27</v>
      </c>
      <c r="F27" s="6"/>
      <c r="G27" s="2">
        <v>7746691.287451677</v>
      </c>
      <c r="H27" s="4">
        <f>G27/G5</f>
        <v>0.822915289332942</v>
      </c>
      <c r="I27">
        <v>373960</v>
      </c>
      <c r="J27" s="4">
        <f>I27/I5</f>
        <v>0.85678478883952813</v>
      </c>
      <c r="K27" s="2">
        <v>9432236.273333624</v>
      </c>
    </row>
    <row r="28" spans="2:11" x14ac:dyDescent="0.3">
      <c r="E28" s="6" t="s">
        <v>28</v>
      </c>
      <c r="F28" s="6"/>
      <c r="G28" s="2">
        <v>1799.208472303</v>
      </c>
      <c r="H28" s="4">
        <f>G28/G5</f>
        <v>1.9112626353832093E-4</v>
      </c>
      <c r="I28">
        <v>58</v>
      </c>
      <c r="J28" s="4">
        <f>I28/I5</f>
        <v>1.3288458057731476E-4</v>
      </c>
      <c r="K28" s="2">
        <v>43.874315832999997</v>
      </c>
    </row>
    <row r="29" spans="2:11" x14ac:dyDescent="0.3">
      <c r="E29" s="6" t="s">
        <v>29</v>
      </c>
      <c r="F29" s="6"/>
      <c r="G29" s="2">
        <v>4434.0353373219996</v>
      </c>
      <c r="H29" s="4">
        <f>G29/G5</f>
        <v>4.7101857259180001E-4</v>
      </c>
      <c r="I29">
        <v>334</v>
      </c>
      <c r="J29" s="4">
        <f>I29/I5</f>
        <v>7.6523189504867472E-4</v>
      </c>
      <c r="K29" s="2">
        <v>217.421589498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H1" sqref="H1"/>
    </sheetView>
  </sheetViews>
  <sheetFormatPr defaultRowHeight="30" customHeight="1" x14ac:dyDescent="0.3"/>
  <cols>
    <col min="5" max="5" width="80.88671875" customWidth="1"/>
  </cols>
  <sheetData>
    <row r="1" spans="1:5" ht="70.8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UK'!$G$7</f>
        <v>8245153.9422511738</v>
      </c>
    </row>
    <row r="4" spans="1:5" x14ac:dyDescent="0.3">
      <c r="A4" t="s">
        <v>32</v>
      </c>
      <c r="B4">
        <f>'NEWT - UK'!$G$8</f>
        <v>293136.67918514833</v>
      </c>
    </row>
    <row r="5" spans="1:5" x14ac:dyDescent="0.3">
      <c r="A5" t="s">
        <v>33</v>
      </c>
      <c r="B5">
        <f>'NEWT - UK'!$G$9</f>
        <v>523200.529640414</v>
      </c>
    </row>
    <row r="6" spans="1:5" x14ac:dyDescent="0.3">
      <c r="A6" t="s">
        <v>34</v>
      </c>
      <c r="B6">
        <f>'NEWT - UK'!$G$10</f>
        <v>7.0085026020000001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UK'!$I$7</f>
        <v>266961</v>
      </c>
    </row>
    <row r="17" spans="1:2" x14ac:dyDescent="0.3">
      <c r="A17" t="s">
        <v>32</v>
      </c>
      <c r="B17">
        <f>'NEWT - UK'!$I$8</f>
        <v>10736</v>
      </c>
    </row>
    <row r="18" spans="1:2" x14ac:dyDescent="0.3">
      <c r="A18" t="s">
        <v>33</v>
      </c>
      <c r="B18">
        <f>'NEWT - UK'!$I$9</f>
        <v>600464</v>
      </c>
    </row>
    <row r="19" spans="1:2" x14ac:dyDescent="0.3">
      <c r="A19" t="s">
        <v>34</v>
      </c>
      <c r="B19">
        <f>'NEWT - UK'!$I$10</f>
        <v>4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UK'!$G$18</f>
        <v>1175997.595224062</v>
      </c>
    </row>
    <row r="29" spans="1:2" x14ac:dyDescent="0.3">
      <c r="A29" t="s">
        <v>37</v>
      </c>
      <c r="B29">
        <f>'NEWT - UK'!$G$19</f>
        <v>2276856.9926426681</v>
      </c>
    </row>
    <row r="30" spans="1:2" x14ac:dyDescent="0.3">
      <c r="A30" t="s">
        <v>38</v>
      </c>
      <c r="B30">
        <f>'NEWT - UK'!$G$22</f>
        <v>467732.71283676999</v>
      </c>
    </row>
    <row r="31" spans="1:2" x14ac:dyDescent="0.3">
      <c r="A31" t="s">
        <v>39</v>
      </c>
      <c r="B31">
        <f>'NEWT - UK'!$G$23</f>
        <v>4617703.3207328226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UK'!$G$26</f>
        <v>1935120.4360983521</v>
      </c>
    </row>
    <row r="42" spans="1:2" x14ac:dyDescent="0.3">
      <c r="A42" t="s">
        <v>42</v>
      </c>
      <c r="B42">
        <f>'NEWT - UK'!$G$27</f>
        <v>6602538.3262005579</v>
      </c>
    </row>
    <row r="43" spans="1:2" x14ac:dyDescent="0.3">
      <c r="A43" t="s">
        <v>43</v>
      </c>
      <c r="B43">
        <f>'NEWT - UK'!$G$28</f>
        <v>54.678305686000002</v>
      </c>
    </row>
    <row r="44" spans="1:2" x14ac:dyDescent="0.3">
      <c r="A44" t="s">
        <v>44</v>
      </c>
      <c r="B44">
        <f>'NEWT - UK'!$G$29</f>
        <v>577.18083172700005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2022-11-20T18:10:59Z</dcterms:created>
  <dcterms:modified xsi:type="dcterms:W3CDTF">2022-11-20T18:10:59Z</dcterms:modified>
</cp:coreProperties>
</file>