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CD84430B-F937-4D4A-9323-2A16F894B645}" xr6:coauthVersionLast="47" xr6:coauthVersionMax="47" xr10:uidLastSave="{00000000-0000-0000-0000-000000000000}"/>
  <bookViews>
    <workbookView xWindow="31845" yWindow="1470" windowWidth="21600" windowHeight="11325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6" i="3"/>
  <c r="B15" i="3"/>
  <c r="B5" i="3"/>
  <c r="B4" i="3"/>
  <c r="B2" i="3"/>
  <c r="J29" i="5"/>
  <c r="H29" i="5"/>
  <c r="J28" i="5"/>
  <c r="H28" i="5"/>
  <c r="J27" i="5"/>
  <c r="H27" i="5"/>
  <c r="J26" i="5"/>
  <c r="H26" i="5"/>
  <c r="J23" i="5"/>
  <c r="I23" i="5"/>
  <c r="G23" i="5"/>
  <c r="J22" i="5"/>
  <c r="H22" i="5"/>
  <c r="H23" i="5" s="1"/>
  <c r="J19" i="5"/>
  <c r="H19" i="5"/>
  <c r="J18" i="5"/>
  <c r="J20" i="5" s="1"/>
  <c r="H18" i="5"/>
  <c r="H20" i="5" s="1"/>
  <c r="J15" i="5"/>
  <c r="J14" i="5"/>
  <c r="H14" i="5"/>
  <c r="K13" i="5"/>
  <c r="I13" i="5"/>
  <c r="J13" i="5" s="1"/>
  <c r="G13" i="5"/>
  <c r="H13" i="5" s="1"/>
  <c r="J10" i="5"/>
  <c r="H10" i="5"/>
  <c r="J9" i="5"/>
  <c r="H9" i="5"/>
  <c r="K8" i="5"/>
  <c r="I8" i="5"/>
  <c r="G8" i="5"/>
  <c r="H15" i="5" s="1"/>
  <c r="J7" i="5"/>
  <c r="J8" i="5" s="1"/>
  <c r="H7" i="5"/>
  <c r="H8" i="5" s="1"/>
  <c r="J5" i="5"/>
  <c r="H5" i="5"/>
  <c r="J29" i="2"/>
  <c r="H29" i="2"/>
  <c r="J28" i="2"/>
  <c r="H28" i="2"/>
  <c r="J27" i="2"/>
  <c r="H27" i="2"/>
  <c r="J26" i="2"/>
  <c r="H26" i="2"/>
  <c r="I23" i="2"/>
  <c r="G23" i="2"/>
  <c r="J22" i="2"/>
  <c r="J23" i="2" s="1"/>
  <c r="H22" i="2"/>
  <c r="H23" i="2" s="1"/>
  <c r="J20" i="2"/>
  <c r="J19" i="2"/>
  <c r="H19" i="2"/>
  <c r="J18" i="2"/>
  <c r="H18" i="2"/>
  <c r="H20" i="2" s="1"/>
  <c r="J14" i="2"/>
  <c r="H14" i="2"/>
  <c r="K13" i="2"/>
  <c r="I13" i="2"/>
  <c r="J13" i="2" s="1"/>
  <c r="G13" i="2"/>
  <c r="H13" i="2" s="1"/>
  <c r="J10" i="2"/>
  <c r="H10" i="2"/>
  <c r="J9" i="2"/>
  <c r="H9" i="2"/>
  <c r="K8" i="2"/>
  <c r="I8" i="2"/>
  <c r="J15" i="2" s="1"/>
  <c r="H8" i="2"/>
  <c r="G8" i="2"/>
  <c r="B3" i="3" s="1"/>
  <c r="J7" i="2"/>
  <c r="J8" i="2" s="1"/>
  <c r="H7" i="2"/>
  <c r="J5" i="2"/>
  <c r="H5" i="2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<sst xmlns="http://schemas.openxmlformats.org/spreadsheetml/2006/main" count="82" uniqueCount="45">
  <si>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09 February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</si>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</sst>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10418660.161865979</c:v>
                </c:pt>
                <c:pt idx="1">
                  <c:v>299181.46954082139</c:v>
                </c:pt>
                <c:pt idx="2">
                  <c:v>456337.92273955402</c:v>
                </c:pt>
                <c:pt idx="3">
                  <c:v>196.873979134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DC9-4E6B-B70E-22DA74DC0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344340</c:v>
                </c:pt>
                <c:pt idx="1">
                  <c:v>10724</c:v>
                </c:pt>
                <c:pt idx="2">
                  <c:v>707871</c:v>
                </c:pt>
                <c:pt idx="3">
                  <c:v>40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DD-47DA-AC44-E37375315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1076692.4356134329</c:v>
                </c:pt>
                <c:pt idx="1">
                  <c:v>3057127.566733819</c:v>
                </c:pt>
                <c:pt idx="2">
                  <c:v>91665.615199367006</c:v>
                </c:pt>
                <c:pt idx="3">
                  <c:v>6492356.0138601828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EC-4C89-87F1-2126259BF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1854451.753190289</c:v>
                </c:pt>
                <c:pt idx="1">
                  <c:v>8859856.7249447908</c:v>
                </c:pt>
                <c:pt idx="2">
                  <c:v>73.310309038</c:v>
                </c:pt>
                <c:pt idx="3">
                  <c:v>3459.8429626840002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596-46AD-9099-CF45D490A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11174376.428125488</v>
      </c>
      <c r="H4" s="5"/>
      <c r="I4" s="1">
        <v>1062975</v>
      </c>
      <c r="J4" s="5"/>
      <c r="K4" s="3">
        <v>908946.23026883102</v>
      </c>
    </row>
    <row r="5" spans="1:11">
      <c r="E5" s="6" t="s">
        <v>7</v>
      </c>
      <c r="F5" s="6"/>
      <c r="G5" s="2">
        <v>10717841.631406801</v>
      </c>
      <c r="H5" s="4">
        <f>G5/G4</f>
        <v>0.95914449458051132</v>
      </c>
      <c r="I5">
        <v>355064</v>
      </c>
      <c r="J5" s="4">
        <f>I5/I4</f>
        <v>0.33402855194148501</v>
      </c>
      <c r="K5" s="2">
        <v>625915.36122607801</v>
      </c>
    </row>
    <row r="6" spans="1:11">
      <c r="F6" t="s">
        <v>8</v>
      </c>
    </row>
    <row r="7" spans="1:11">
      <c r="F7" t="s">
        <v>9</v>
      </c>
      <c r="G7" s="2">
        <v>10418660.161865979</v>
      </c>
      <c r="H7" s="4">
        <f>G7/G5</f>
        <v>0.97208566054343248</v>
      </c>
      <c r="I7">
        <v>344340</v>
      </c>
      <c r="J7" s="4">
        <f>I7/I5</f>
        <v>0.96979699434468147</v>
      </c>
      <c r="K7" s="2">
        <v>593274.25897115504</v>
      </c>
    </row>
    <row r="8" spans="1:11">
      <c r="F8" t="s">
        <v>10</v>
      </c>
      <c r="G8" s="2">
        <f>G5-G7</f>
        <v>299181.46954082139</v>
      </c>
      <c r="H8" s="4">
        <f>1-H7</f>
        <v>2.7914339456567516E-2</v>
      </c>
      <c r="I8">
        <f>I5-I7</f>
        <v>10724</v>
      </c>
      <c r="J8" s="4">
        <f>1-J7</f>
        <v>3.0203005655318527E-2</v>
      </c>
      <c r="K8" s="2">
        <f>K5-K7</f>
        <v>32641.102254922967</v>
      </c>
    </row>
    <row r="9" spans="1:11">
      <c r="E9" s="6" t="s">
        <v>11</v>
      </c>
      <c r="F9" s="6"/>
      <c r="G9" s="2">
        <v>456337.92273955402</v>
      </c>
      <c r="H9" s="4">
        <f>1-H5-H10</f>
        <v>4.0837887078062622E-2</v>
      </c>
      <c r="I9">
        <v>707871</v>
      </c>
      <c r="J9" s="4">
        <f>1-J5-J10</f>
        <v>0.66593381782262051</v>
      </c>
      <c r="K9" s="2">
        <v>281080.08798573801</v>
      </c>
    </row>
    <row r="10" spans="1:11">
      <c r="E10" s="6" t="s">
        <v>12</v>
      </c>
      <c r="F10" s="6"/>
      <c r="G10" s="2">
        <v>196.873979134</v>
      </c>
      <c r="H10" s="4">
        <f>G10/G4</f>
        <v>1.7618341426057168E-5</v>
      </c>
      <c r="I10">
        <v>40</v>
      </c>
      <c r="J10" s="4">
        <f>I10/I4</f>
        <v>3.7630235894541263E-5</v>
      </c>
      <c r="K10" s="2">
        <v>1950.781057015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2544924.7308880184</v>
      </c>
      <c r="H13" s="5">
        <f>G13/G5</f>
        <v>0.23744750280975901</v>
      </c>
      <c r="I13" s="1">
        <f>I14+I15</f>
        <v>95882</v>
      </c>
      <c r="J13" s="5">
        <f>I13/I5</f>
        <v>0.27004145731473761</v>
      </c>
      <c r="K13" s="3">
        <f>K14+K15</f>
        <v>40634.364395951001</v>
      </c>
    </row>
    <row r="14" spans="1:11">
      <c r="E14" s="6" t="s">
        <v>15</v>
      </c>
      <c r="F14" s="6"/>
      <c r="G14" s="2">
        <v>2465211.6369784982</v>
      </c>
      <c r="H14" s="4">
        <f>G14/G7</f>
        <v>0.23661503482007992</v>
      </c>
      <c r="I14">
        <v>91026</v>
      </c>
      <c r="J14" s="4">
        <f>I14/I7</f>
        <v>0.2643491897543126</v>
      </c>
      <c r="K14" s="2">
        <v>39989.798834900997</v>
      </c>
    </row>
    <row r="15" spans="1:11">
      <c r="E15" s="6" t="s">
        <v>16</v>
      </c>
      <c r="F15" s="6"/>
      <c r="G15" s="2">
        <v>79713.093909520001</v>
      </c>
      <c r="H15" s="4">
        <f>G15/G8</f>
        <v>0.26643726976761728</v>
      </c>
      <c r="I15">
        <v>4856</v>
      </c>
      <c r="J15" s="4">
        <f>I15/I8</f>
        <v>0.45281611339052591</v>
      </c>
      <c r="K15" s="2">
        <v>644.56556105000004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1076692.4356134329</v>
      </c>
      <c r="H18" s="4">
        <f>G18/G5</f>
        <v>0.10045795344263811</v>
      </c>
      <c r="I18">
        <v>40828</v>
      </c>
      <c r="J18" s="4">
        <f>I18/I5</f>
        <v>0.11498772052362391</v>
      </c>
      <c r="K18" s="2">
        <v>20396.488295995001</v>
      </c>
    </row>
    <row r="19" spans="2:11">
      <c r="E19" s="6" t="s">
        <v>20</v>
      </c>
      <c r="F19" s="6"/>
      <c r="G19" s="2">
        <v>3057127.566733819</v>
      </c>
      <c r="H19" s="4">
        <f>G19/G5</f>
        <v>0.28523724009649759</v>
      </c>
      <c r="I19">
        <v>98555</v>
      </c>
      <c r="J19" s="4">
        <f>I19/I5</f>
        <v>0.27756967757925333</v>
      </c>
      <c r="K19" s="2">
        <v>68239.616920600005</v>
      </c>
    </row>
    <row r="20" spans="2:11">
      <c r="E20" s="6" t="s">
        <v>21</v>
      </c>
      <c r="F20" s="6"/>
      <c r="G20" s="2">
        <v>6584021.6290595494</v>
      </c>
      <c r="H20" s="4">
        <f>1-H18-H19</f>
        <v>0.61430480646086427</v>
      </c>
      <c r="I20">
        <v>215681</v>
      </c>
      <c r="J20" s="4">
        <f>1-J18-J19</f>
        <v>0.60744260189712274</v>
      </c>
      <c r="K20" s="2">
        <v>537279.25600948301</v>
      </c>
    </row>
    <row r="21" spans="2:11">
      <c r="F21" t="s">
        <v>22</v>
      </c>
    </row>
    <row r="22" spans="2:11">
      <c r="F22" t="s">
        <v>23</v>
      </c>
      <c r="G22" s="2">
        <v>91665.615199367006</v>
      </c>
      <c r="H22" s="4">
        <f>G22/G20</f>
        <v>1.3922435308351253E-2</v>
      </c>
      <c r="I22">
        <v>4869</v>
      </c>
      <c r="J22" s="4">
        <f>I22/I20</f>
        <v>2.2575006606979753E-2</v>
      </c>
      <c r="K22" s="2">
        <v>4887.6134017430004</v>
      </c>
    </row>
    <row r="23" spans="2:11">
      <c r="F23" t="s">
        <v>24</v>
      </c>
      <c r="G23" s="2">
        <f>G20-G22</f>
        <v>6492356.0138601828</v>
      </c>
      <c r="H23" s="4">
        <f>1-H22</f>
        <v>0.98607756469164876</v>
      </c>
      <c r="I23">
        <f>I20-I22</f>
        <v>210812</v>
      </c>
      <c r="J23" s="4">
        <f>1-J22</f>
        <v>0.97742499339302025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1854451.753190289</v>
      </c>
      <c r="H26" s="4">
        <f>G26/G5</f>
        <v>0.17302473921205697</v>
      </c>
      <c r="I26">
        <v>74255</v>
      </c>
      <c r="J26" s="4">
        <f>I26/I5</f>
        <v>0.20913131153820155</v>
      </c>
      <c r="K26" s="2">
        <v>129183.886060454</v>
      </c>
    </row>
    <row r="27" spans="2:11">
      <c r="E27" s="6" t="s">
        <v>27</v>
      </c>
      <c r="F27" s="6"/>
      <c r="G27" s="2">
        <v>8859856.7249447908</v>
      </c>
      <c r="H27" s="4">
        <f>G27/G5</f>
        <v>0.82664560922252261</v>
      </c>
      <c r="I27">
        <v>280772</v>
      </c>
      <c r="J27" s="4">
        <f>I27/I5</f>
        <v>0.7907644818962215</v>
      </c>
      <c r="K27" s="2">
        <v>496731.475165624</v>
      </c>
    </row>
    <row r="28" spans="2:11">
      <c r="E28" s="6" t="s">
        <v>28</v>
      </c>
      <c r="F28" s="6"/>
      <c r="G28" s="2">
        <v>73.310309038</v>
      </c>
      <c r="H28" s="4">
        <f>G28/G5</f>
        <v>6.8400254042919129E-6</v>
      </c>
      <c r="I28">
        <v>3</v>
      </c>
      <c r="J28" s="4">
        <f>I28/I5</f>
        <v>8.4491809927224386E-6</v>
      </c>
      <c r="K28" s="2">
        <v>0</v>
      </c>
    </row>
    <row r="29" spans="2:11">
      <c r="E29" s="6" t="s">
        <v>29</v>
      </c>
      <c r="F29" s="6"/>
      <c r="G29" s="2">
        <v>3459.8429626840002</v>
      </c>
      <c r="H29" s="4">
        <f>G29/G5</f>
        <v>3.2281154001618411E-4</v>
      </c>
      <c r="I29">
        <v>34</v>
      </c>
      <c r="J29" s="4">
        <f>I29/I5</f>
        <v>9.5757384584187641E-5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11821664.708517672</v>
      </c>
      <c r="H4" s="5"/>
      <c r="I4" s="1">
        <v>3747503</v>
      </c>
      <c r="J4" s="5"/>
      <c r="K4" s="3">
        <v>289412149.9241991</v>
      </c>
    </row>
    <row r="5" spans="1:11">
      <c r="E5" s="6" t="s">
        <v>7</v>
      </c>
      <c r="F5" s="6"/>
      <c r="G5" s="2">
        <v>9749074.0322314538</v>
      </c>
      <c r="H5" s="4">
        <f>G5/G4</f>
        <v>0.82467861105949924</v>
      </c>
      <c r="I5">
        <v>424446</v>
      </c>
      <c r="J5" s="4">
        <f>I5/I4</f>
        <v>0.11326101673567707</v>
      </c>
      <c r="K5" s="2">
        <v>8051825.3895758912</v>
      </c>
    </row>
    <row r="6" spans="1:11">
      <c r="F6" t="s">
        <v>8</v>
      </c>
    </row>
    <row r="7" spans="1:11">
      <c r="F7" t="s">
        <v>9</v>
      </c>
      <c r="G7" s="2">
        <v>9357102.6169087831</v>
      </c>
      <c r="H7" s="4">
        <f>G7/G5</f>
        <v>0.95979398514907444</v>
      </c>
      <c r="I7">
        <v>410721</v>
      </c>
      <c r="J7" s="4">
        <f>I7/I5</f>
        <v>0.9676637310753311</v>
      </c>
      <c r="K7" s="2">
        <v>7854949.7597207036</v>
      </c>
    </row>
    <row r="8" spans="1:11">
      <c r="F8" t="s">
        <v>10</v>
      </c>
      <c r="G8" s="2">
        <f>G5-G7</f>
        <v>391971.41532267071</v>
      </c>
      <c r="H8" s="4">
        <f>1-H7</f>
        <v>4.0206014850925564E-2</v>
      </c>
      <c r="I8">
        <f>I5-I7</f>
        <v>13725</v>
      </c>
      <c r="J8" s="4">
        <f>1-J7</f>
        <v>3.2336268924668898E-2</v>
      </c>
      <c r="K8" s="2">
        <f>K5-K7</f>
        <v>196875.62985518761</v>
      </c>
    </row>
    <row r="9" spans="1:11">
      <c r="E9" s="6" t="s">
        <v>11</v>
      </c>
      <c r="F9" s="6"/>
      <c r="G9" s="2">
        <v>1814407.437600147</v>
      </c>
      <c r="H9" s="4">
        <f>1-H5-H10</f>
        <v>0.15348155123134585</v>
      </c>
      <c r="I9">
        <v>3301737</v>
      </c>
      <c r="J9" s="4">
        <f>1-J5-J10</f>
        <v>0.88104986173460031</v>
      </c>
      <c r="K9" s="2">
        <v>277543049.9707973</v>
      </c>
    </row>
    <row r="10" spans="1:11">
      <c r="E10" s="6" t="s">
        <v>12</v>
      </c>
      <c r="F10" s="6"/>
      <c r="G10" s="2">
        <v>258183.23868606999</v>
      </c>
      <c r="H10" s="4">
        <f>G10/G4</f>
        <v>2.1839837709154906E-2</v>
      </c>
      <c r="I10">
        <v>21320</v>
      </c>
      <c r="J10" s="4">
        <f>I10/I4</f>
        <v>5.6891215297225914E-3</v>
      </c>
      <c r="K10" s="2">
        <v>3817274.563825951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1771146.481296855</v>
      </c>
      <c r="H13" s="5">
        <f>G13/G5</f>
        <v>0.18167330306870788</v>
      </c>
      <c r="I13" s="1">
        <f>I14+I15</f>
        <v>53916</v>
      </c>
      <c r="J13" s="5">
        <f>I13/I5</f>
        <v>0.12702675958779208</v>
      </c>
      <c r="K13" s="3">
        <f>K14+K15</f>
        <v>1751979.023958435</v>
      </c>
    </row>
    <row r="14" spans="1:11">
      <c r="E14" s="6" t="s">
        <v>15</v>
      </c>
      <c r="F14" s="6"/>
      <c r="G14" s="2">
        <v>1711210.7830880149</v>
      </c>
      <c r="H14" s="4">
        <f>G14/G7</f>
        <v>0.18287827473386536</v>
      </c>
      <c r="I14">
        <v>50610</v>
      </c>
      <c r="J14" s="4">
        <f>I14/I7</f>
        <v>0.12322233340881036</v>
      </c>
      <c r="K14" s="2">
        <v>1751635.4335395021</v>
      </c>
    </row>
    <row r="15" spans="1:11">
      <c r="E15" s="6" t="s">
        <v>16</v>
      </c>
      <c r="F15" s="6"/>
      <c r="G15" s="2">
        <v>59935.698208839996</v>
      </c>
      <c r="H15" s="4">
        <f>G15/G8</f>
        <v>0.15290833939893539</v>
      </c>
      <c r="I15">
        <v>3306</v>
      </c>
      <c r="J15" s="4">
        <f>I15/I8</f>
        <v>0.2408743169398907</v>
      </c>
      <c r="K15" s="2">
        <v>343.59041893300002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844566.74834917102</v>
      </c>
      <c r="H18" s="4">
        <f>G18/G5</f>
        <v>8.6630457985747714E-2</v>
      </c>
      <c r="I18">
        <v>30706</v>
      </c>
      <c r="J18" s="4">
        <f>I18/I5</f>
        <v>7.2343713923561537E-2</v>
      </c>
      <c r="K18" s="2">
        <v>1480851.670248678</v>
      </c>
    </row>
    <row r="19" spans="2:11">
      <c r="E19" s="6" t="s">
        <v>20</v>
      </c>
      <c r="F19" s="6"/>
      <c r="G19" s="2">
        <v>2814934.4467290631</v>
      </c>
      <c r="H19" s="4">
        <f>G19/G5</f>
        <v>0.2887386471189568</v>
      </c>
      <c r="I19">
        <v>97786</v>
      </c>
      <c r="J19" s="4">
        <f>I19/I5</f>
        <v>0.23038501953134202</v>
      </c>
      <c r="K19" s="2">
        <v>2011667.579071454</v>
      </c>
    </row>
    <row r="20" spans="2:11">
      <c r="E20" s="6" t="s">
        <v>21</v>
      </c>
      <c r="F20" s="6"/>
      <c r="G20" s="2">
        <v>6077238.6625373391</v>
      </c>
      <c r="H20" s="4">
        <f>1-H18-H19</f>
        <v>0.62463089489529544</v>
      </c>
      <c r="I20">
        <v>295038</v>
      </c>
      <c r="J20" s="4">
        <f>1-J18-J19</f>
        <v>0.69727126654509641</v>
      </c>
      <c r="K20" s="2">
        <v>3953173.2140511381</v>
      </c>
    </row>
    <row r="21" spans="2:11">
      <c r="F21" t="s">
        <v>22</v>
      </c>
    </row>
    <row r="22" spans="2:11">
      <c r="F22" t="s">
        <v>23</v>
      </c>
      <c r="G22" s="2">
        <v>450390.82701766299</v>
      </c>
      <c r="H22" s="4">
        <f>G22/G20</f>
        <v>7.4111097494666767E-2</v>
      </c>
      <c r="I22">
        <v>43727</v>
      </c>
      <c r="J22" s="4">
        <f>I22/I20</f>
        <v>0.14820802744053307</v>
      </c>
      <c r="K22" s="2">
        <v>735739.33279945003</v>
      </c>
    </row>
    <row r="23" spans="2:11">
      <c r="F23" t="s">
        <v>24</v>
      </c>
      <c r="G23" s="2">
        <f>G20-G22</f>
        <v>5626847.8355196761</v>
      </c>
      <c r="H23" s="4">
        <f>1-H22</f>
        <v>0.92588890250533318</v>
      </c>
      <c r="I23">
        <f>I20-I22</f>
        <v>251311</v>
      </c>
      <c r="J23" s="4">
        <f>1-J22</f>
        <v>0.85179197255946693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1325669.505052692</v>
      </c>
      <c r="H26" s="4">
        <f>G26/G5</f>
        <v>0.13597901715279734</v>
      </c>
      <c r="I26">
        <v>58389</v>
      </c>
      <c r="J26" s="4">
        <f>I26/I5</f>
        <v>0.13756520264061858</v>
      </c>
      <c r="K26" s="2">
        <v>973787.27798695303</v>
      </c>
    </row>
    <row r="27" spans="2:11">
      <c r="E27" s="6" t="s">
        <v>27</v>
      </c>
      <c r="F27" s="6"/>
      <c r="G27" s="2">
        <v>8363320.737636053</v>
      </c>
      <c r="H27" s="4">
        <f>G27/G5</f>
        <v>0.85785795758510441</v>
      </c>
      <c r="I27">
        <v>364119</v>
      </c>
      <c r="J27" s="4">
        <f>I27/I5</f>
        <v>0.85786884550684894</v>
      </c>
      <c r="K27" s="2">
        <v>6996818.0709133632</v>
      </c>
    </row>
    <row r="28" spans="2:11">
      <c r="E28" s="6" t="s">
        <v>28</v>
      </c>
      <c r="F28" s="6"/>
      <c r="G28" s="2">
        <v>7661.7840506900002</v>
      </c>
      <c r="H28" s="4">
        <f>G28/G5</f>
        <v>7.8589864282077907E-4</v>
      </c>
      <c r="I28">
        <v>167</v>
      </c>
      <c r="J28" s="4">
        <f>I28/I5</f>
        <v>3.9345405540398544E-4</v>
      </c>
      <c r="K28" s="2">
        <v>39.388480110000003</v>
      </c>
    </row>
    <row r="29" spans="2:11">
      <c r="E29" s="6" t="s">
        <v>29</v>
      </c>
      <c r="F29" s="6"/>
      <c r="G29" s="2">
        <v>39992.340975972002</v>
      </c>
      <c r="H29" s="4">
        <f>G29/G5</f>
        <v>4.1021681488675908E-3</v>
      </c>
      <c r="I29">
        <v>743</v>
      </c>
      <c r="J29" s="4">
        <f>I29/I5</f>
        <v>1.7505171447015639E-3</v>
      </c>
      <c r="K29" s="2">
        <v>261.222796727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/>
  <sheetData>
    <row r="1" spans="1:2">
      <c r="A1" t="s">
        <v>30</v>
      </c>
    </row>
    <row r="2" spans="1:2">
      <c r="A2" t="s">
        <v>31</v>
      </c>
      <c r="B2">
        <f>'NEWT - UK'!$G$7</f>
        <v>10418660.161865979</v>
      </c>
    </row>
    <row r="3" spans="1:2">
      <c r="A3" t="s">
        <v>32</v>
      </c>
      <c r="B3">
        <f>'NEWT - UK'!$G$8</f>
        <v>299181.46954082139</v>
      </c>
    </row>
    <row r="4" spans="1:2">
      <c r="A4" t="s">
        <v>33</v>
      </c>
      <c r="B4">
        <f>'NEWT - UK'!$G$9</f>
        <v>456337.92273955402</v>
      </c>
    </row>
    <row r="5" spans="1:2">
      <c r="A5" t="s">
        <v>34</v>
      </c>
      <c r="B5">
        <f>'NEWT - UK'!$G$10</f>
        <v>196.873979134</v>
      </c>
    </row>
    <row r="14" spans="1:2">
      <c r="A14" t="s">
        <v>35</v>
      </c>
    </row>
    <row r="15" spans="1:2">
      <c r="A15" t="s">
        <v>31</v>
      </c>
      <c r="B15">
        <f>'NEWT - UK'!$I$7</f>
        <v>344340</v>
      </c>
    </row>
    <row r="16" spans="1:2">
      <c r="A16" t="s">
        <v>32</v>
      </c>
      <c r="B16">
        <f>'NEWT - UK'!$I$8</f>
        <v>10724</v>
      </c>
    </row>
    <row r="17" spans="1:2">
      <c r="A17" t="s">
        <v>33</v>
      </c>
      <c r="B17">
        <f>'NEWT - UK'!$I$9</f>
        <v>707871</v>
      </c>
    </row>
    <row r="18" spans="1:2">
      <c r="A18" t="s">
        <v>34</v>
      </c>
      <c r="B18">
        <f>'NEWT - UK'!$I$10</f>
        <v>40</v>
      </c>
    </row>
    <row r="26" spans="1:2">
      <c r="A26" t="s">
        <v>18</v>
      </c>
    </row>
    <row r="27" spans="1:2">
      <c r="A27" t="s">
        <v>36</v>
      </c>
      <c r="B27">
        <f>'NEWT - UK'!$G$18</f>
        <v>1076692.4356134329</v>
      </c>
    </row>
    <row r="28" spans="1:2">
      <c r="A28" t="s">
        <v>37</v>
      </c>
      <c r="B28">
        <f>'NEWT - UK'!$G$19</f>
        <v>3057127.566733819</v>
      </c>
    </row>
    <row r="29" spans="1:2">
      <c r="A29" t="s">
        <v>38</v>
      </c>
      <c r="B29">
        <f>'NEWT - UK'!$G$22</f>
        <v>91665.615199367006</v>
      </c>
    </row>
    <row r="30" spans="1:2">
      <c r="A30" t="s">
        <v>39</v>
      </c>
      <c r="B30">
        <f>'NEWT - UK'!$G$23</f>
        <v>6492356.0138601828</v>
      </c>
    </row>
    <row r="39" spans="1:2">
      <c r="A39" t="s">
        <v>40</v>
      </c>
    </row>
    <row r="40" spans="1:2">
      <c r="A40" t="s">
        <v>41</v>
      </c>
      <c r="B40">
        <f>'NEWT - UK'!$G$26</f>
        <v>1854451.753190289</v>
      </c>
    </row>
    <row r="41" spans="1:2">
      <c r="A41" t="s">
        <v>42</v>
      </c>
      <c r="B41">
        <f>'NEWT - UK'!$G$27</f>
        <v>8859856.7249447908</v>
      </c>
    </row>
    <row r="42" spans="1:2">
      <c r="A42" t="s">
        <v>43</v>
      </c>
      <c r="B42">
        <f>'NEWT - UK'!$G$28</f>
        <v>73.310309038</v>
      </c>
    </row>
    <row r="43" spans="1:2">
      <c r="A43" t="s">
        <v>44</v>
      </c>
      <c r="B43">
        <f>'NEWT - UK'!$G$29</f>
        <v>3459.8429626840002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2024-02-15T13:15:21Z</dcterms:created>
  <dcterms:modified xsi:type="dcterms:W3CDTF">2024-02-15T13:15:21Z</dcterms:modified>
</cp:coreProperties>
</file>