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27D1266B-7B62-4BD1-92BC-6DD37B6534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2" i="3"/>
  <c r="J29" i="5"/>
  <c r="H29" i="5"/>
  <c r="J28" i="5"/>
  <c r="H28" i="5"/>
  <c r="J27" i="5"/>
  <c r="H27" i="5"/>
  <c r="J26" i="5"/>
  <c r="H26" i="5"/>
  <c r="J23" i="5"/>
  <c r="I23" i="5"/>
  <c r="G23" i="5"/>
  <c r="J22" i="5"/>
  <c r="H22" i="5"/>
  <c r="H23" i="5" s="1"/>
  <c r="J19" i="5"/>
  <c r="H19" i="5"/>
  <c r="J18" i="5"/>
  <c r="J20" i="5" s="1"/>
  <c r="H18" i="5"/>
  <c r="H20" i="5" s="1"/>
  <c r="J14" i="5"/>
  <c r="H14" i="5"/>
  <c r="K13" i="5"/>
  <c r="I13" i="5"/>
  <c r="J13" i="5" s="1"/>
  <c r="G13" i="5"/>
  <c r="H13" i="5" s="1"/>
  <c r="J10" i="5"/>
  <c r="H10" i="5"/>
  <c r="K8" i="5"/>
  <c r="I8" i="5"/>
  <c r="J15" i="5" s="1"/>
  <c r="H8" i="5"/>
  <c r="G8" i="5"/>
  <c r="H15" i="5" s="1"/>
  <c r="J7" i="5"/>
  <c r="J8" i="5" s="1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J23" i="2"/>
  <c r="I23" i="2"/>
  <c r="G23" i="2"/>
  <c r="B30" i="3" s="1"/>
  <c r="J22" i="2"/>
  <c r="H22" i="2"/>
  <c r="H23" i="2" s="1"/>
  <c r="J20" i="2"/>
  <c r="J19" i="2"/>
  <c r="H19" i="2"/>
  <c r="J18" i="2"/>
  <c r="H18" i="2"/>
  <c r="H20" i="2" s="1"/>
  <c r="J14" i="2"/>
  <c r="H14" i="2"/>
  <c r="K13" i="2"/>
  <c r="J13" i="2"/>
  <c r="I13" i="2"/>
  <c r="H13" i="2"/>
  <c r="G13" i="2"/>
  <c r="J10" i="2"/>
  <c r="H10" i="2"/>
  <c r="J9" i="2"/>
  <c r="H9" i="2"/>
  <c r="K8" i="2"/>
  <c r="J8" i="2"/>
  <c r="I8" i="2"/>
  <c r="J15" i="2" s="1"/>
  <c r="H8" i="2"/>
  <c r="G8" i="2"/>
  <c r="B3" i="3" s="1"/>
  <c r="J7" i="2"/>
  <c r="H7" i="2"/>
  <c r="J5" i="2"/>
  <c r="H5" i="2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<sst xmlns="http://schemas.openxmlformats.org/spreadsheetml/2006/main" count="82" uniqueCount="45">
  <si>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09 August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</si>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</sst>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11566262.739895737</c:v>
                </c:pt>
                <c:pt idx="1">
                  <c:v>254409.93363858946</c:v>
                </c:pt>
                <c:pt idx="2">
                  <c:v>505354.71823852498</c:v>
                </c:pt>
                <c:pt idx="3">
                  <c:v>70.604109902999994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A5D-4D64-942F-3DF943483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336498</c:v>
                </c:pt>
                <c:pt idx="1">
                  <c:v>7167</c:v>
                </c:pt>
                <c:pt idx="2">
                  <c:v>898433</c:v>
                </c:pt>
                <c:pt idx="3">
                  <c:v>20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082-4467-A6F1-C7963DBA5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1253050.7219404411</c:v>
                </c:pt>
                <c:pt idx="1">
                  <c:v>3733954.3893375718</c:v>
                </c:pt>
                <c:pt idx="2">
                  <c:v>96308.036028803996</c:v>
                </c:pt>
                <c:pt idx="3">
                  <c:v>6737359.5262275087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62A-4F18-AC03-A4B8A0A0F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1929698.2834426819</c:v>
                </c:pt>
                <c:pt idx="1">
                  <c:v>9882965.4826493412</c:v>
                </c:pt>
                <c:pt idx="2">
                  <c:v>0</c:v>
                </c:pt>
                <c:pt idx="3">
                  <c:v>8008.9074423020002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F92-4688-B914-24BC8F83F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12326097.995882753</v>
      </c>
      <c r="H4" s="5"/>
      <c r="I4" s="1">
        <v>1242118</v>
      </c>
      <c r="J4" s="5"/>
      <c r="K4" s="3">
        <v>3817229.6960445251</v>
      </c>
    </row>
    <row r="5" spans="1:11" x14ac:dyDescent="0.25">
      <c r="E5" s="6" t="s">
        <v>7</v>
      </c>
      <c r="F5" s="6"/>
      <c r="G5" s="2">
        <v>11820672.673534326</v>
      </c>
      <c r="H5" s="4">
        <f>G5/G4</f>
        <v>0.95899551321778775</v>
      </c>
      <c r="I5">
        <v>343665</v>
      </c>
      <c r="J5" s="4">
        <f>I5/I4</f>
        <v>0.2766766120449104</v>
      </c>
      <c r="K5" s="2">
        <v>3499261.0075657698</v>
      </c>
    </row>
    <row r="6" spans="1:11" x14ac:dyDescent="0.25">
      <c r="F6" t="s">
        <v>8</v>
      </c>
    </row>
    <row r="7" spans="1:11" x14ac:dyDescent="0.25">
      <c r="F7" t="s">
        <v>9</v>
      </c>
      <c r="G7" s="2">
        <v>11566262.739895737</v>
      </c>
      <c r="H7" s="4">
        <f>G7/G5</f>
        <v>0.97847754178929292</v>
      </c>
      <c r="I7">
        <v>336498</v>
      </c>
      <c r="J7" s="4">
        <f>I7/I5</f>
        <v>0.97914538867792766</v>
      </c>
      <c r="K7" s="2">
        <v>3461669.0377526348</v>
      </c>
    </row>
    <row r="8" spans="1:11" x14ac:dyDescent="0.25">
      <c r="F8" t="s">
        <v>10</v>
      </c>
      <c r="G8" s="2">
        <f>G5-G7</f>
        <v>254409.93363858946</v>
      </c>
      <c r="H8" s="4">
        <f>1-H7</f>
        <v>2.1522458210707085E-2</v>
      </c>
      <c r="I8">
        <f>I5-I7</f>
        <v>7167</v>
      </c>
      <c r="J8" s="4">
        <f>1-J7</f>
        <v>2.0854611322072336E-2</v>
      </c>
      <c r="K8" s="2">
        <f>K5-K7</f>
        <v>37591.969813134987</v>
      </c>
    </row>
    <row r="9" spans="1:11" x14ac:dyDescent="0.25">
      <c r="E9" s="6" t="s">
        <v>11</v>
      </c>
      <c r="F9" s="6"/>
      <c r="G9" s="2">
        <v>505354.71823852498</v>
      </c>
      <c r="H9" s="4">
        <f>1-H5-H10</f>
        <v>4.0998758764316676E-2</v>
      </c>
      <c r="I9">
        <v>898433</v>
      </c>
      <c r="J9" s="4">
        <f>1-J5-J10</f>
        <v>0.72330728642528319</v>
      </c>
      <c r="K9" s="2">
        <v>317776.17987461499</v>
      </c>
    </row>
    <row r="10" spans="1:11" x14ac:dyDescent="0.25">
      <c r="E10" s="6" t="s">
        <v>12</v>
      </c>
      <c r="F10" s="6"/>
      <c r="G10" s="2">
        <v>70.604109902999994</v>
      </c>
      <c r="H10" s="4">
        <f>G10/G4</f>
        <v>5.7280178955727639E-6</v>
      </c>
      <c r="I10">
        <v>20</v>
      </c>
      <c r="J10" s="4">
        <f>I10/I4</f>
        <v>1.61015298063469E-5</v>
      </c>
      <c r="K10" s="2">
        <v>192.50860413999999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2913463.7228086772</v>
      </c>
      <c r="H13" s="5">
        <f>G13/G5</f>
        <v>0.24647190589514609</v>
      </c>
      <c r="I13" s="1">
        <f>I14+I15</f>
        <v>92284</v>
      </c>
      <c r="J13" s="5">
        <f>I13/I5</f>
        <v>0.26852894533921118</v>
      </c>
      <c r="K13" s="3">
        <f>K14+K15</f>
        <v>43081.558055232003</v>
      </c>
    </row>
    <row r="14" spans="1:11" x14ac:dyDescent="0.25">
      <c r="E14" s="6" t="s">
        <v>15</v>
      </c>
      <c r="F14" s="6"/>
      <c r="G14" s="2">
        <v>2908327.3032859871</v>
      </c>
      <c r="H14" s="4">
        <f>G14/G7</f>
        <v>0.25144918187395454</v>
      </c>
      <c r="I14">
        <v>92008</v>
      </c>
      <c r="J14" s="4">
        <f>I14/I7</f>
        <v>0.27342807386670948</v>
      </c>
      <c r="K14" s="2">
        <v>43081.558055232003</v>
      </c>
    </row>
    <row r="15" spans="1:11" x14ac:dyDescent="0.25">
      <c r="E15" s="6" t="s">
        <v>16</v>
      </c>
      <c r="F15" s="6"/>
      <c r="G15" s="2">
        <v>5136.4195226900001</v>
      </c>
      <c r="H15" s="4">
        <f>G15/G8</f>
        <v>2.0189539965002754E-2</v>
      </c>
      <c r="I15">
        <v>276</v>
      </c>
      <c r="J15" s="4">
        <f>I15/I8</f>
        <v>3.8509836751778985E-2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1253050.7219404411</v>
      </c>
      <c r="H18" s="4">
        <f>G18/G5</f>
        <v>0.10600502666366318</v>
      </c>
      <c r="I18">
        <v>40150</v>
      </c>
      <c r="J18" s="4">
        <f>I18/I5</f>
        <v>0.11682888859790784</v>
      </c>
      <c r="K18" s="2">
        <v>11933.157955055</v>
      </c>
    </row>
    <row r="19" spans="2:11" x14ac:dyDescent="0.25">
      <c r="E19" s="6" t="s">
        <v>20</v>
      </c>
      <c r="F19" s="6"/>
      <c r="G19" s="2">
        <v>3733954.3893375718</v>
      </c>
      <c r="H19" s="4">
        <f>G19/G5</f>
        <v>0.31588340972317414</v>
      </c>
      <c r="I19">
        <v>106861</v>
      </c>
      <c r="J19" s="4">
        <f>I19/I5</f>
        <v>0.31094525191683764</v>
      </c>
      <c r="K19" s="2">
        <v>1724030.5980685679</v>
      </c>
    </row>
    <row r="20" spans="2:11" x14ac:dyDescent="0.25">
      <c r="E20" s="6" t="s">
        <v>21</v>
      </c>
      <c r="F20" s="6"/>
      <c r="G20" s="2">
        <v>6833667.5622563129</v>
      </c>
      <c r="H20" s="4">
        <f>1-H18-H19</f>
        <v>0.57811156361316263</v>
      </c>
      <c r="I20">
        <v>196654</v>
      </c>
      <c r="J20" s="4">
        <f>1-J18-J19</f>
        <v>0.57222585948525451</v>
      </c>
      <c r="K20" s="2">
        <v>1763297.251542147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96308.036028803996</v>
      </c>
      <c r="H22" s="4">
        <f>G22/G20</f>
        <v>1.4093169612278505E-2</v>
      </c>
      <c r="I22">
        <v>4523</v>
      </c>
      <c r="J22" s="4">
        <f>I22/I20</f>
        <v>2.2999786426922412E-2</v>
      </c>
      <c r="K22" s="2">
        <v>5180.6432937239997</v>
      </c>
    </row>
    <row r="23" spans="2:11" x14ac:dyDescent="0.25">
      <c r="F23" t="s">
        <v>24</v>
      </c>
      <c r="G23" s="2">
        <f>G20-G22</f>
        <v>6737359.5262275087</v>
      </c>
      <c r="H23" s="4">
        <f>1-H22</f>
        <v>0.98590683038772153</v>
      </c>
      <c r="I23">
        <f>I20-I22</f>
        <v>192131</v>
      </c>
      <c r="J23" s="4">
        <f>1-J22</f>
        <v>0.97700021357307754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1929698.2834426819</v>
      </c>
      <c r="H26" s="4">
        <f>G26/G5</f>
        <v>0.16324775558358398</v>
      </c>
      <c r="I26">
        <v>59392</v>
      </c>
      <c r="J26" s="4">
        <f>I26/I5</f>
        <v>0.1728194608121281</v>
      </c>
      <c r="K26" s="2">
        <v>2480852.9340349869</v>
      </c>
    </row>
    <row r="27" spans="2:11" x14ac:dyDescent="0.25">
      <c r="E27" s="6" t="s">
        <v>27</v>
      </c>
      <c r="F27" s="6"/>
      <c r="G27" s="2">
        <v>9882965.4826493412</v>
      </c>
      <c r="H27" s="4">
        <f>G27/G5</f>
        <v>0.83607471043307224</v>
      </c>
      <c r="I27">
        <v>284133</v>
      </c>
      <c r="J27" s="4">
        <f>I27/I5</f>
        <v>0.82677316572825277</v>
      </c>
      <c r="K27" s="2">
        <v>1018408.0735307829</v>
      </c>
    </row>
    <row r="28" spans="2:11" x14ac:dyDescent="0.2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25">
      <c r="E29" s="6" t="s">
        <v>29</v>
      </c>
      <c r="F29" s="6"/>
      <c r="G29" s="2">
        <v>8008.9074423020002</v>
      </c>
      <c r="H29" s="4">
        <f>G29/G5</f>
        <v>6.7753398334372233E-4</v>
      </c>
      <c r="I29">
        <v>140</v>
      </c>
      <c r="J29" s="4">
        <f>I29/I5</f>
        <v>4.0737345961910584E-4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12373612.249982348</v>
      </c>
      <c r="H4" s="5"/>
      <c r="I4" s="1">
        <v>3847160</v>
      </c>
      <c r="J4" s="5"/>
      <c r="K4" s="3">
        <v>173172860.64112243</v>
      </c>
    </row>
    <row r="5" spans="1:11" x14ac:dyDescent="0.25">
      <c r="E5" s="6" t="s">
        <v>7</v>
      </c>
      <c r="F5" s="6"/>
      <c r="G5" s="2">
        <v>10430044.386474801</v>
      </c>
      <c r="H5" s="4">
        <f>G5/G4</f>
        <v>0.84292639657345658</v>
      </c>
      <c r="I5">
        <v>432937</v>
      </c>
      <c r="J5" s="4">
        <f>I5/I4</f>
        <v>0.11253418105823516</v>
      </c>
      <c r="K5" s="2">
        <v>40079965.97376591</v>
      </c>
    </row>
    <row r="6" spans="1:11" x14ac:dyDescent="0.25">
      <c r="F6" t="s">
        <v>8</v>
      </c>
    </row>
    <row r="7" spans="1:11" x14ac:dyDescent="0.25">
      <c r="F7" t="s">
        <v>9</v>
      </c>
      <c r="G7" s="2">
        <v>10038343.570359368</v>
      </c>
      <c r="H7" s="4">
        <f>G7/G5</f>
        <v>0.96244495214005299</v>
      </c>
      <c r="I7">
        <v>421062</v>
      </c>
      <c r="J7" s="4">
        <f>I7/I5</f>
        <v>0.97257106692197715</v>
      </c>
      <c r="K7" s="2">
        <v>39808702.425498858</v>
      </c>
    </row>
    <row r="8" spans="1:11" x14ac:dyDescent="0.25">
      <c r="F8" t="s">
        <v>10</v>
      </c>
      <c r="G8" s="2">
        <f>G5-G7</f>
        <v>391700.81611543335</v>
      </c>
      <c r="H8" s="4">
        <f>1-H7</f>
        <v>3.7555047859947011E-2</v>
      </c>
      <c r="I8">
        <f>I5-I7</f>
        <v>11875</v>
      </c>
      <c r="J8" s="4">
        <f>1-J7</f>
        <v>2.7428933078022855E-2</v>
      </c>
      <c r="K8" s="2">
        <f>K5-K7</f>
        <v>271263.54826705158</v>
      </c>
    </row>
    <row r="9" spans="1:11" x14ac:dyDescent="0.25">
      <c r="E9" s="6" t="s">
        <v>11</v>
      </c>
      <c r="F9" s="6"/>
      <c r="G9" s="2">
        <v>1687213.118523953</v>
      </c>
      <c r="H9" s="4">
        <f>1-H5-H10</f>
        <v>0.13635574514841953</v>
      </c>
      <c r="I9">
        <v>3392252</v>
      </c>
      <c r="J9" s="4">
        <f>1-J5-J10</f>
        <v>0.8817548529304734</v>
      </c>
      <c r="K9" s="2">
        <v>129261491.57774824</v>
      </c>
    </row>
    <row r="10" spans="1:11" x14ac:dyDescent="0.25">
      <c r="E10" s="6" t="s">
        <v>12</v>
      </c>
      <c r="F10" s="6"/>
      <c r="G10" s="2">
        <v>256354.74498359201</v>
      </c>
      <c r="H10" s="4">
        <f>G10/G4</f>
        <v>2.0717858278123894E-2</v>
      </c>
      <c r="I10">
        <v>21971</v>
      </c>
      <c r="J10" s="4">
        <f>I10/I4</f>
        <v>5.7109660112914466E-3</v>
      </c>
      <c r="K10" s="2">
        <v>3831403.0896082809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1798749.816694288</v>
      </c>
      <c r="H13" s="5">
        <f>G13/G5</f>
        <v>0.17245850065861881</v>
      </c>
      <c r="I13" s="1">
        <f>I14+I15</f>
        <v>50608</v>
      </c>
      <c r="J13" s="5">
        <f>I13/I5</f>
        <v>0.11689460591263856</v>
      </c>
      <c r="K13" s="3">
        <f>K14+K15</f>
        <v>1759605.9187918149</v>
      </c>
    </row>
    <row r="14" spans="1:11" x14ac:dyDescent="0.25">
      <c r="E14" s="6" t="s">
        <v>15</v>
      </c>
      <c r="F14" s="6"/>
      <c r="G14" s="2">
        <v>1791271.8076468881</v>
      </c>
      <c r="H14" s="4">
        <f>G14/G7</f>
        <v>0.17844296671973356</v>
      </c>
      <c r="I14">
        <v>50360</v>
      </c>
      <c r="J14" s="4">
        <f>I14/I7</f>
        <v>0.11960233884796063</v>
      </c>
      <c r="K14" s="2">
        <v>1759551.1671005629</v>
      </c>
    </row>
    <row r="15" spans="1:11" x14ac:dyDescent="0.25">
      <c r="E15" s="6" t="s">
        <v>16</v>
      </c>
      <c r="F15" s="6"/>
      <c r="G15" s="2">
        <v>7478.0090473999999</v>
      </c>
      <c r="H15" s="4">
        <f>G15/G8</f>
        <v>1.9091124500481633E-2</v>
      </c>
      <c r="I15">
        <v>248</v>
      </c>
      <c r="J15" s="4">
        <f>I15/I8</f>
        <v>2.088421052631579E-2</v>
      </c>
      <c r="K15" s="2">
        <v>54.751691252000001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957095.48392731103</v>
      </c>
      <c r="H18" s="4">
        <f>G18/G5</f>
        <v>9.1763318396653054E-2</v>
      </c>
      <c r="I18">
        <v>32779</v>
      </c>
      <c r="J18" s="4">
        <f>I18/I5</f>
        <v>7.5713094514906321E-2</v>
      </c>
      <c r="K18" s="2">
        <v>1186359.797707448</v>
      </c>
    </row>
    <row r="19" spans="2:11" x14ac:dyDescent="0.25">
      <c r="E19" s="6" t="s">
        <v>20</v>
      </c>
      <c r="F19" s="6"/>
      <c r="G19" s="2">
        <v>3254640.7305055801</v>
      </c>
      <c r="H19" s="4">
        <f>G19/G5</f>
        <v>0.31204476317723512</v>
      </c>
      <c r="I19">
        <v>106509</v>
      </c>
      <c r="J19" s="4">
        <f>I19/I5</f>
        <v>0.2460150091121803</v>
      </c>
      <c r="K19" s="2">
        <v>1696343.8380212521</v>
      </c>
    </row>
    <row r="20" spans="2:11" x14ac:dyDescent="0.25">
      <c r="E20" s="6" t="s">
        <v>21</v>
      </c>
      <c r="F20" s="6"/>
      <c r="G20" s="2">
        <v>6206263.4217280475</v>
      </c>
      <c r="H20" s="4">
        <f>1-H18-H19</f>
        <v>0.59619191842611174</v>
      </c>
      <c r="I20">
        <v>292745</v>
      </c>
      <c r="J20" s="4">
        <f>1-J18-J19</f>
        <v>0.67827189637291341</v>
      </c>
      <c r="K20" s="2">
        <v>36551911.37998724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445557.27484846802</v>
      </c>
      <c r="H22" s="4">
        <f>G22/G20</f>
        <v>7.1791550659705772E-2</v>
      </c>
      <c r="I22">
        <v>44195</v>
      </c>
      <c r="J22" s="4">
        <f>I22/I20</f>
        <v>0.15096756562878957</v>
      </c>
      <c r="K22" s="2">
        <v>878409.78707682504</v>
      </c>
    </row>
    <row r="23" spans="2:11" x14ac:dyDescent="0.25">
      <c r="F23" t="s">
        <v>24</v>
      </c>
      <c r="G23" s="2">
        <f>G20-G22</f>
        <v>5760706.1468795799</v>
      </c>
      <c r="H23" s="4">
        <f>1-H22</f>
        <v>0.92820844934029423</v>
      </c>
      <c r="I23">
        <f>I20-I22</f>
        <v>248550</v>
      </c>
      <c r="J23" s="4">
        <f>1-J22</f>
        <v>0.84903243437121045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1474713.7088194769</v>
      </c>
      <c r="H26" s="4">
        <f>G26/G5</f>
        <v>0.14139093317108192</v>
      </c>
      <c r="I26">
        <v>61027</v>
      </c>
      <c r="J26" s="4">
        <f>I26/I5</f>
        <v>0.14096046306968452</v>
      </c>
      <c r="K26" s="2">
        <v>32343870.642290682</v>
      </c>
    </row>
    <row r="27" spans="2:11" x14ac:dyDescent="0.25">
      <c r="E27" s="6" t="s">
        <v>27</v>
      </c>
      <c r="F27" s="6"/>
      <c r="G27" s="2">
        <v>8922215.4208596293</v>
      </c>
      <c r="H27" s="4">
        <f>G27/G5</f>
        <v>0.85543407968901319</v>
      </c>
      <c r="I27">
        <v>370304</v>
      </c>
      <c r="J27" s="4">
        <f>I27/I5</f>
        <v>0.85532999027572143</v>
      </c>
      <c r="K27" s="2">
        <v>7655425.2768824408</v>
      </c>
    </row>
    <row r="28" spans="2:11" x14ac:dyDescent="0.25">
      <c r="E28" s="6" t="s">
        <v>28</v>
      </c>
      <c r="F28" s="6"/>
      <c r="G28" s="2">
        <v>4115.8668171919999</v>
      </c>
      <c r="H28" s="4">
        <f>G28/G5</f>
        <v>3.946164239271374E-4</v>
      </c>
      <c r="I28">
        <v>121</v>
      </c>
      <c r="J28" s="4">
        <f>I28/I5</f>
        <v>2.7948639178448594E-4</v>
      </c>
      <c r="K28" s="2">
        <v>39.297384028000003</v>
      </c>
    </row>
    <row r="29" spans="2:11" x14ac:dyDescent="0.25">
      <c r="E29" s="6" t="s">
        <v>29</v>
      </c>
      <c r="F29" s="6"/>
      <c r="G29" s="2">
        <v>16643.546384396999</v>
      </c>
      <c r="H29" s="4">
        <f>G29/G5</f>
        <v>1.5957311174993253E-3</v>
      </c>
      <c r="I29">
        <v>458</v>
      </c>
      <c r="J29" s="4">
        <f>I29/I5</f>
        <v>1.0578906399776411E-3</v>
      </c>
      <c r="K29" s="2">
        <v>496.85663773499999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11566262.739895737</v>
      </c>
    </row>
    <row r="3" spans="1:2" x14ac:dyDescent="0.25">
      <c r="A3" t="s">
        <v>32</v>
      </c>
      <c r="B3">
        <f>'NEWT - UK'!$G$8</f>
        <v>254409.93363858946</v>
      </c>
    </row>
    <row r="4" spans="1:2" x14ac:dyDescent="0.25">
      <c r="A4" t="s">
        <v>33</v>
      </c>
      <c r="B4">
        <f>'NEWT - UK'!$G$9</f>
        <v>505354.71823852498</v>
      </c>
    </row>
    <row r="5" spans="1:2" x14ac:dyDescent="0.25">
      <c r="A5" t="s">
        <v>34</v>
      </c>
      <c r="B5">
        <f>'NEWT - UK'!$G$10</f>
        <v>70.604109902999994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336498</v>
      </c>
    </row>
    <row r="16" spans="1:2" x14ac:dyDescent="0.25">
      <c r="A16" t="s">
        <v>32</v>
      </c>
      <c r="B16">
        <f>'NEWT - UK'!$I$8</f>
        <v>7167</v>
      </c>
    </row>
    <row r="17" spans="1:2" x14ac:dyDescent="0.25">
      <c r="A17" t="s">
        <v>33</v>
      </c>
      <c r="B17">
        <f>'NEWT - UK'!$I$9</f>
        <v>898433</v>
      </c>
    </row>
    <row r="18" spans="1:2" x14ac:dyDescent="0.25">
      <c r="A18" t="s">
        <v>34</v>
      </c>
      <c r="B18">
        <f>'NEWT - UK'!$I$10</f>
        <v>20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1253050.7219404411</v>
      </c>
    </row>
    <row r="28" spans="1:2" x14ac:dyDescent="0.25">
      <c r="A28" t="s">
        <v>37</v>
      </c>
      <c r="B28">
        <f>'NEWT - UK'!$G$19</f>
        <v>3733954.3893375718</v>
      </c>
    </row>
    <row r="29" spans="1:2" x14ac:dyDescent="0.25">
      <c r="A29" t="s">
        <v>38</v>
      </c>
      <c r="B29">
        <f>'NEWT - UK'!$G$22</f>
        <v>96308.036028803996</v>
      </c>
    </row>
    <row r="30" spans="1:2" x14ac:dyDescent="0.25">
      <c r="A30" t="s">
        <v>39</v>
      </c>
      <c r="B30">
        <f>'NEWT - UK'!$G$23</f>
        <v>6737359.5262275087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1929698.2834426819</v>
      </c>
    </row>
    <row r="41" spans="1:2" x14ac:dyDescent="0.25">
      <c r="A41" t="s">
        <v>42</v>
      </c>
      <c r="B41">
        <f>'NEWT - UK'!$G$27</f>
        <v>9882965.4826493412</v>
      </c>
    </row>
    <row r="42" spans="1:2" x14ac:dyDescent="0.25">
      <c r="A42" t="s">
        <v>43</v>
      </c>
      <c r="B42">
        <f>'NEWT - UK'!$G$28</f>
        <v>0</v>
      </c>
    </row>
    <row r="43" spans="1:2" x14ac:dyDescent="0.25">
      <c r="A43" t="s">
        <v>44</v>
      </c>
      <c r="B43">
        <f>'NEWT - UK'!$G$29</f>
        <v>8008.9074423020002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2024-08-16T08:50:17Z</dcterms:created>
  <dcterms:modified xsi:type="dcterms:W3CDTF">2024-08-16T08:50:17Z</dcterms:modified>
</cp:coreProperties>
</file>