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4D60CD5-52AF-452B-B14D-274E3FF0B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H8" i="5"/>
  <c r="G8" i="5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H20" i="2" s="1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H10" i="2"/>
  <c r="H9" i="2" s="1"/>
  <c r="K8" i="2"/>
  <c r="I8" i="2"/>
  <c r="G8" i="2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<sst xmlns="http://schemas.openxmlformats.org/spreadsheetml/2006/main" count="82" uniqueCount="45">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</sst>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12061328.767196808</c:v>
                </c:pt>
                <c:pt idx="1">
                  <c:v>206647.09149339981</c:v>
                </c:pt>
                <c:pt idx="2">
                  <c:v>544622.18489550496</c:v>
                </c:pt>
                <c:pt idx="3">
                  <c:v>864.56271326800004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14-4913-9F07-4F059C009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353932</c:v>
                </c:pt>
                <c:pt idx="1">
                  <c:v>5725</c:v>
                </c:pt>
                <c:pt idx="2">
                  <c:v>917994</c:v>
                </c:pt>
                <c:pt idx="3">
                  <c:v>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1F2-4B5A-B16F-DAAA985BC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1335645.910288705</c:v>
                </c:pt>
                <c:pt idx="1">
                  <c:v>4274785.7205955489</c:v>
                </c:pt>
                <c:pt idx="2">
                  <c:v>119814.416708775</c:v>
                </c:pt>
                <c:pt idx="3">
                  <c:v>6537729.8110971795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9A-4BBB-9F36-8D3CC634F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2019717.07056866</c:v>
                </c:pt>
                <c:pt idx="1">
                  <c:v>10245366.159682784</c:v>
                </c:pt>
                <c:pt idx="2">
                  <c:v>0</c:v>
                </c:pt>
                <c:pt idx="3">
                  <c:v>2892.6284387629998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CB-450F-B8C4-A060D78F8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12813462.606298979</v>
      </c>
      <c r="H4" s="5"/>
      <c r="I4" s="1">
        <v>1277715</v>
      </c>
      <c r="J4" s="5"/>
      <c r="K4" s="3">
        <v>942685.66755936202</v>
      </c>
    </row>
    <row r="5" spans="1:11" x14ac:dyDescent="0.25">
      <c r="E5" s="6" t="s">
        <v>7</v>
      </c>
      <c r="F5" s="6"/>
      <c r="G5" s="2">
        <v>12267975.858690208</v>
      </c>
      <c r="H5" s="4">
        <f>G5/G4</f>
        <v>0.95742862297497822</v>
      </c>
      <c r="I5">
        <v>359657</v>
      </c>
      <c r="J5" s="4">
        <f>I5/I4</f>
        <v>0.28148452510927713</v>
      </c>
      <c r="K5" s="2">
        <v>672097.93166263006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12061328.767196808</v>
      </c>
      <c r="H7" s="4">
        <f>G7/G5</f>
        <v>0.98315556748124688</v>
      </c>
      <c r="I7">
        <v>353932</v>
      </c>
      <c r="J7" s="4">
        <f>I7/I5</f>
        <v>0.98408205595887188</v>
      </c>
      <c r="K7" s="2">
        <v>626294.71259576001</v>
      </c>
    </row>
    <row r="8" spans="1:11" x14ac:dyDescent="0.25">
      <c r="F8" t="s">
        <v>10</v>
      </c>
      <c r="G8" s="2">
        <f>G5-G7</f>
        <v>206647.09149339981</v>
      </c>
      <c r="H8" s="4">
        <f>1-H7</f>
        <v>1.6844432518753116E-2</v>
      </c>
      <c r="I8">
        <f>I5-I7</f>
        <v>5725</v>
      </c>
      <c r="J8" s="4">
        <f>1-J7</f>
        <v>1.5917944041128118E-2</v>
      </c>
      <c r="K8" s="2">
        <f>K5-K7</f>
        <v>45803.21906687005</v>
      </c>
    </row>
    <row r="9" spans="1:11" x14ac:dyDescent="0.25">
      <c r="E9" s="6" t="s">
        <v>11</v>
      </c>
      <c r="F9" s="6"/>
      <c r="G9" s="2">
        <v>544622.18489550496</v>
      </c>
      <c r="H9" s="4">
        <f>1-H5-H10</f>
        <v>4.2503904028858903E-2</v>
      </c>
      <c r="I9">
        <v>917994</v>
      </c>
      <c r="J9" s="4">
        <f>1-J5-J10</f>
        <v>0.71846538547328631</v>
      </c>
      <c r="K9" s="2">
        <v>258293.934999725</v>
      </c>
    </row>
    <row r="10" spans="1:11" x14ac:dyDescent="0.25">
      <c r="E10" s="6" t="s">
        <v>12</v>
      </c>
      <c r="F10" s="6"/>
      <c r="G10" s="2">
        <v>864.56271326800004</v>
      </c>
      <c r="H10" s="4">
        <f>G10/G4</f>
        <v>6.7472996162878647E-5</v>
      </c>
      <c r="I10">
        <v>64</v>
      </c>
      <c r="J10" s="4">
        <f>I10/I4</f>
        <v>5.0089417436595796E-5</v>
      </c>
      <c r="K10" s="2">
        <v>12293.800897007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3088507.0839546379</v>
      </c>
      <c r="H13" s="5">
        <f>G13/G5</f>
        <v>0.25175359974048583</v>
      </c>
      <c r="I13" s="1">
        <f>I14+I15</f>
        <v>96329</v>
      </c>
      <c r="J13" s="5">
        <f>I13/I5</f>
        <v>0.26783574350005701</v>
      </c>
      <c r="K13" s="3">
        <f>K14+K15</f>
        <v>16986.222300304998</v>
      </c>
    </row>
    <row r="14" spans="1:11" x14ac:dyDescent="0.25">
      <c r="E14" s="6" t="s">
        <v>15</v>
      </c>
      <c r="F14" s="6"/>
      <c r="G14" s="2">
        <v>3088470.738969848</v>
      </c>
      <c r="H14" s="4">
        <f>G14/G7</f>
        <v>0.25606388803276475</v>
      </c>
      <c r="I14">
        <v>96321</v>
      </c>
      <c r="J14" s="4">
        <f>I14/I7</f>
        <v>0.27214549687510597</v>
      </c>
      <c r="K14" s="2">
        <v>16986.222300304998</v>
      </c>
    </row>
    <row r="15" spans="1:11" x14ac:dyDescent="0.25">
      <c r="E15" s="6" t="s">
        <v>16</v>
      </c>
      <c r="F15" s="6"/>
      <c r="G15" s="2">
        <v>36.344984789999998</v>
      </c>
      <c r="H15" s="4">
        <f>G15/G8</f>
        <v>1.7587948868450846E-4</v>
      </c>
      <c r="I15">
        <v>8</v>
      </c>
      <c r="J15" s="4">
        <f>I15/I8</f>
        <v>1.3973799126637554E-3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1335645.910288705</v>
      </c>
      <c r="H18" s="4">
        <f>G18/G5</f>
        <v>0.10887255776123654</v>
      </c>
      <c r="I18">
        <v>42699</v>
      </c>
      <c r="J18" s="4">
        <f>I18/I5</f>
        <v>0.11872144849120134</v>
      </c>
      <c r="K18" s="2">
        <v>14925.210605437</v>
      </c>
    </row>
    <row r="19" spans="2:11" x14ac:dyDescent="0.25">
      <c r="E19" s="6" t="s">
        <v>20</v>
      </c>
      <c r="F19" s="6"/>
      <c r="G19" s="2">
        <v>4274785.7205955489</v>
      </c>
      <c r="H19" s="4">
        <f>G19/G5</f>
        <v>0.34845077703404831</v>
      </c>
      <c r="I19">
        <v>119328</v>
      </c>
      <c r="J19" s="4">
        <f>I19/I5</f>
        <v>0.33178278192833727</v>
      </c>
      <c r="K19" s="2">
        <v>416419.90148105199</v>
      </c>
    </row>
    <row r="20" spans="2:11" x14ac:dyDescent="0.25">
      <c r="E20" s="6" t="s">
        <v>21</v>
      </c>
      <c r="F20" s="6"/>
      <c r="G20" s="2">
        <v>6657544.2278059544</v>
      </c>
      <c r="H20" s="4">
        <f>1-H18-H19</f>
        <v>0.54267666520471525</v>
      </c>
      <c r="I20">
        <v>197630</v>
      </c>
      <c r="J20" s="4">
        <f>1-J18-J19</f>
        <v>0.54949576958046142</v>
      </c>
      <c r="K20" s="2">
        <v>240752.81957614099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119814.416708775</v>
      </c>
      <c r="H22" s="4">
        <f>G22/G20</f>
        <v>1.7996788697002886E-2</v>
      </c>
      <c r="I22">
        <v>5252</v>
      </c>
      <c r="J22" s="4">
        <f>I22/I20</f>
        <v>2.6574912715680819E-2</v>
      </c>
      <c r="K22" s="2">
        <v>5105.5924880749999</v>
      </c>
    </row>
    <row r="23" spans="2:11" x14ac:dyDescent="0.25">
      <c r="F23" t="s">
        <v>24</v>
      </c>
      <c r="G23" s="2">
        <f>G20-G22</f>
        <v>6537729.8110971795</v>
      </c>
      <c r="H23" s="4">
        <f>1-H22</f>
        <v>0.98200321130299706</v>
      </c>
      <c r="I23">
        <f>I20-I22</f>
        <v>192378</v>
      </c>
      <c r="J23" s="4">
        <f>1-J22</f>
        <v>0.9734250872843192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2019717.07056866</v>
      </c>
      <c r="H26" s="4">
        <f>G26/G5</f>
        <v>0.16463327722787804</v>
      </c>
      <c r="I26">
        <v>65614</v>
      </c>
      <c r="J26" s="4">
        <f>I26/I5</f>
        <v>0.18243493105931485</v>
      </c>
      <c r="K26" s="2">
        <v>422260.05725315498</v>
      </c>
    </row>
    <row r="27" spans="2:11" x14ac:dyDescent="0.25">
      <c r="E27" s="6" t="s">
        <v>27</v>
      </c>
      <c r="F27" s="6"/>
      <c r="G27" s="2">
        <v>10245366.159682784</v>
      </c>
      <c r="H27" s="4">
        <f>G27/G5</f>
        <v>0.83513093583611209</v>
      </c>
      <c r="I27">
        <v>293958</v>
      </c>
      <c r="J27" s="4">
        <f>I27/I5</f>
        <v>0.81732873265361161</v>
      </c>
      <c r="K27" s="2">
        <v>249837.87440947501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2892.6284387629998</v>
      </c>
      <c r="H29" s="4">
        <f>G29/G5</f>
        <v>2.357869360098196E-4</v>
      </c>
      <c r="I29">
        <v>85</v>
      </c>
      <c r="J29" s="4">
        <f>I29/I5</f>
        <v>2.3633628707351727E-4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13011167.539970992</v>
      </c>
      <c r="H4" s="5"/>
      <c r="I4" s="1">
        <v>3995010</v>
      </c>
      <c r="J4" s="5"/>
      <c r="K4" s="3">
        <v>138376595.58541015</v>
      </c>
    </row>
    <row r="5" spans="1:11" x14ac:dyDescent="0.25">
      <c r="E5" s="6" t="s">
        <v>7</v>
      </c>
      <c r="F5" s="6"/>
      <c r="G5" s="2">
        <v>10966733.779717414</v>
      </c>
      <c r="H5" s="4">
        <f>G5/G4</f>
        <v>0.84287084506651921</v>
      </c>
      <c r="I5">
        <v>449915</v>
      </c>
      <c r="J5" s="4">
        <f>I5/I4</f>
        <v>0.11261924250502502</v>
      </c>
      <c r="K5" s="2">
        <v>6365715.9680743627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10588036.069201</v>
      </c>
      <c r="H7" s="4">
        <f>G7/G5</f>
        <v>0.96546850519734495</v>
      </c>
      <c r="I7">
        <v>439106</v>
      </c>
      <c r="J7" s="4">
        <f>I7/I5</f>
        <v>0.97597546203171714</v>
      </c>
      <c r="K7" s="2">
        <v>6033243.175995646</v>
      </c>
    </row>
    <row r="8" spans="1:11" x14ac:dyDescent="0.25">
      <c r="F8" t="s">
        <v>10</v>
      </c>
      <c r="G8" s="2">
        <f>G5-G7</f>
        <v>378697.71051641367</v>
      </c>
      <c r="H8" s="4">
        <f>1-H7</f>
        <v>3.4531494802655049E-2</v>
      </c>
      <c r="I8">
        <f>I5-I7</f>
        <v>10809</v>
      </c>
      <c r="J8" s="4">
        <f>1-J7</f>
        <v>2.4024537968282855E-2</v>
      </c>
      <c r="K8" s="2">
        <f>K5-K7</f>
        <v>332472.79207871668</v>
      </c>
    </row>
    <row r="9" spans="1:11" x14ac:dyDescent="0.25">
      <c r="E9" s="6" t="s">
        <v>11</v>
      </c>
      <c r="F9" s="6"/>
      <c r="G9" s="2">
        <v>1762987.2418895829</v>
      </c>
      <c r="H9" s="4">
        <f>1-H5-H10</f>
        <v>0.13549800480806926</v>
      </c>
      <c r="I9">
        <v>3522474</v>
      </c>
      <c r="J9" s="4">
        <f>1-J5-J10</f>
        <v>0.88171844375858888</v>
      </c>
      <c r="K9" s="2">
        <v>128014349.58301432</v>
      </c>
    </row>
    <row r="10" spans="1:11" x14ac:dyDescent="0.25">
      <c r="E10" s="6" t="s">
        <v>12</v>
      </c>
      <c r="F10" s="6"/>
      <c r="G10" s="2">
        <v>281446.51836399402</v>
      </c>
      <c r="H10" s="4">
        <f>G10/G4</f>
        <v>2.1631150125411534E-2</v>
      </c>
      <c r="I10">
        <v>22621</v>
      </c>
      <c r="J10" s="4">
        <f>I10/I4</f>
        <v>5.6623137363861417E-3</v>
      </c>
      <c r="K10" s="2">
        <v>3996530.0343214842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1880717.7026631709</v>
      </c>
      <c r="H13" s="5">
        <f>G13/G5</f>
        <v>0.17149296594957852</v>
      </c>
      <c r="I13" s="1">
        <f>I14+I15</f>
        <v>51856</v>
      </c>
      <c r="J13" s="5">
        <f>I13/I5</f>
        <v>0.11525732638387251</v>
      </c>
      <c r="K13" s="3">
        <f>K14+K15</f>
        <v>1288547.2205156512</v>
      </c>
    </row>
    <row r="14" spans="1:11" x14ac:dyDescent="0.25">
      <c r="E14" s="6" t="s">
        <v>15</v>
      </c>
      <c r="F14" s="6"/>
      <c r="G14" s="2">
        <v>1876321.6785135509</v>
      </c>
      <c r="H14" s="4">
        <f>G14/G7</f>
        <v>0.17721149288218688</v>
      </c>
      <c r="I14">
        <v>51784</v>
      </c>
      <c r="J14" s="4">
        <f>I14/I7</f>
        <v>0.11793052247065629</v>
      </c>
      <c r="K14" s="2">
        <v>1288382.0742458231</v>
      </c>
    </row>
    <row r="15" spans="1:11" x14ac:dyDescent="0.25">
      <c r="E15" s="6" t="s">
        <v>16</v>
      </c>
      <c r="F15" s="6"/>
      <c r="G15" s="2">
        <v>4396.0241496199997</v>
      </c>
      <c r="H15" s="4">
        <f>G15/G8</f>
        <v>1.1608267036062436E-2</v>
      </c>
      <c r="I15">
        <v>72</v>
      </c>
      <c r="J15" s="4">
        <f>I15/I8</f>
        <v>6.6611157368859286E-3</v>
      </c>
      <c r="K15" s="2">
        <v>165.14626982799999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977304.87952405505</v>
      </c>
      <c r="H18" s="4">
        <f>G18/G5</f>
        <v>8.9115401098871005E-2</v>
      </c>
      <c r="I18">
        <v>34115</v>
      </c>
      <c r="J18" s="4">
        <f>I18/I5</f>
        <v>7.5825433693030908E-2</v>
      </c>
      <c r="K18" s="2">
        <v>882614.66644308297</v>
      </c>
    </row>
    <row r="19" spans="2:11" x14ac:dyDescent="0.25">
      <c r="E19" s="6" t="s">
        <v>20</v>
      </c>
      <c r="F19" s="6"/>
      <c r="G19" s="2">
        <v>3602402.9476754148</v>
      </c>
      <c r="H19" s="4">
        <f>G19/G5</f>
        <v>0.32848458073614695</v>
      </c>
      <c r="I19">
        <v>118124</v>
      </c>
      <c r="J19" s="4">
        <f>I19/I5</f>
        <v>0.26254737005878886</v>
      </c>
      <c r="K19" s="2">
        <v>1387907.5816444589</v>
      </c>
    </row>
    <row r="20" spans="2:11" x14ac:dyDescent="0.25">
      <c r="E20" s="6" t="s">
        <v>21</v>
      </c>
      <c r="F20" s="6"/>
      <c r="G20" s="2">
        <v>6374863.643754812</v>
      </c>
      <c r="H20" s="4">
        <f>1-H18-H19</f>
        <v>0.58240001816498199</v>
      </c>
      <c r="I20">
        <v>296777</v>
      </c>
      <c r="J20" s="4">
        <f>1-J18-J19</f>
        <v>0.66162719624818034</v>
      </c>
      <c r="K20" s="2">
        <v>3520179.7076042281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445882.28614215099</v>
      </c>
      <c r="H22" s="4">
        <f>G22/G20</f>
        <v>6.9943815438148746E-2</v>
      </c>
      <c r="I22">
        <v>43905</v>
      </c>
      <c r="J22" s="4">
        <f>I22/I20</f>
        <v>0.14793936187777354</v>
      </c>
      <c r="K22" s="2">
        <v>645044.09226863505</v>
      </c>
    </row>
    <row r="23" spans="2:11" x14ac:dyDescent="0.25">
      <c r="F23" t="s">
        <v>24</v>
      </c>
      <c r="G23" s="2">
        <f>G20-G22</f>
        <v>5928981.3576126611</v>
      </c>
      <c r="H23" s="4">
        <f>1-H22</f>
        <v>0.93005618456185124</v>
      </c>
      <c r="I23">
        <f>I20-I22</f>
        <v>252872</v>
      </c>
      <c r="J23" s="4">
        <f>1-J22</f>
        <v>0.85206063812222643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1647932.795165658</v>
      </c>
      <c r="H26" s="4">
        <f>G26/G5</f>
        <v>0.15026650853998585</v>
      </c>
      <c r="I26">
        <v>66394</v>
      </c>
      <c r="J26" s="4">
        <f>I26/I5</f>
        <v>0.14757009657379727</v>
      </c>
      <c r="K26" s="2">
        <v>655121.12788178201</v>
      </c>
    </row>
    <row r="27" spans="2:11" x14ac:dyDescent="0.25">
      <c r="E27" s="6" t="s">
        <v>27</v>
      </c>
      <c r="F27" s="6"/>
      <c r="G27" s="2">
        <v>9296911.1268395167</v>
      </c>
      <c r="H27" s="4">
        <f>G27/G5</f>
        <v>0.84773746801748984</v>
      </c>
      <c r="I27">
        <v>382031</v>
      </c>
      <c r="J27" s="4">
        <f>I27/I5</f>
        <v>0.84911816676483332</v>
      </c>
      <c r="K27" s="2">
        <v>5628644.8385594497</v>
      </c>
    </row>
    <row r="28" spans="2:11" x14ac:dyDescent="0.25">
      <c r="E28" s="6" t="s">
        <v>28</v>
      </c>
      <c r="F28" s="6"/>
      <c r="G28" s="2">
        <v>2393.3390673570002</v>
      </c>
      <c r="H28" s="4">
        <f>G28/G5</f>
        <v>2.1823626937889166E-4</v>
      </c>
      <c r="I28">
        <v>70</v>
      </c>
      <c r="J28" s="4">
        <f>I28/I5</f>
        <v>1.5558494382272208E-4</v>
      </c>
      <c r="K28" s="2">
        <v>107.555374864</v>
      </c>
    </row>
    <row r="29" spans="2:11" x14ac:dyDescent="0.25">
      <c r="E29" s="6" t="s">
        <v>29</v>
      </c>
      <c r="F29" s="6"/>
      <c r="G29" s="2">
        <v>6997.0110747429999</v>
      </c>
      <c r="H29" s="4">
        <f>G29/G5</f>
        <v>6.3802142144489039E-4</v>
      </c>
      <c r="I29">
        <v>393</v>
      </c>
      <c r="J29" s="4">
        <f>I29/I5</f>
        <v>8.7349832746185386E-4</v>
      </c>
      <c r="K29" s="2">
        <v>312.02425339299998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12061328.767196808</v>
      </c>
    </row>
    <row r="3" spans="1:2" x14ac:dyDescent="0.25">
      <c r="A3" t="s">
        <v>32</v>
      </c>
      <c r="B3">
        <f>'NEWT - UK'!$G$8</f>
        <v>206647.09149339981</v>
      </c>
    </row>
    <row r="4" spans="1:2" x14ac:dyDescent="0.25">
      <c r="A4" t="s">
        <v>33</v>
      </c>
      <c r="B4">
        <f>'NEWT - UK'!$G$9</f>
        <v>544622.18489550496</v>
      </c>
    </row>
    <row r="5" spans="1:2" x14ac:dyDescent="0.25">
      <c r="A5" t="s">
        <v>34</v>
      </c>
      <c r="B5">
        <f>'NEWT - UK'!$G$10</f>
        <v>864.56271326800004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353932</v>
      </c>
    </row>
    <row r="16" spans="1:2" x14ac:dyDescent="0.25">
      <c r="A16" t="s">
        <v>32</v>
      </c>
      <c r="B16">
        <f>'NEWT - UK'!$I$8</f>
        <v>5725</v>
      </c>
    </row>
    <row r="17" spans="1:2" x14ac:dyDescent="0.25">
      <c r="A17" t="s">
        <v>33</v>
      </c>
      <c r="B17">
        <f>'NEWT - UK'!$I$9</f>
        <v>917994</v>
      </c>
    </row>
    <row r="18" spans="1:2" x14ac:dyDescent="0.25">
      <c r="A18" t="s">
        <v>34</v>
      </c>
      <c r="B18">
        <f>'NEWT - UK'!$I$10</f>
        <v>64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1335645.910288705</v>
      </c>
    </row>
    <row r="28" spans="1:2" x14ac:dyDescent="0.25">
      <c r="A28" t="s">
        <v>37</v>
      </c>
      <c r="B28">
        <f>'NEWT - UK'!$G$19</f>
        <v>4274785.7205955489</v>
      </c>
    </row>
    <row r="29" spans="1:2" x14ac:dyDescent="0.25">
      <c r="A29" t="s">
        <v>38</v>
      </c>
      <c r="B29">
        <f>'NEWT - UK'!$G$22</f>
        <v>119814.416708775</v>
      </c>
    </row>
    <row r="30" spans="1:2" x14ac:dyDescent="0.25">
      <c r="A30" t="s">
        <v>39</v>
      </c>
      <c r="B30">
        <f>'NEWT - UK'!$G$23</f>
        <v>6537729.8110971795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2019717.07056866</v>
      </c>
    </row>
    <row r="41" spans="1:2" x14ac:dyDescent="0.25">
      <c r="A41" t="s">
        <v>42</v>
      </c>
      <c r="B41">
        <f>'NEWT - UK'!$G$27</f>
        <v>10245366.159682784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2892.6284387629998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2024-11-14T10:57:08Z</dcterms:created>
  <dcterms:modified xsi:type="dcterms:W3CDTF">2024-11-14T10:57:08Z</dcterms:modified>
</cp:coreProperties>
</file>