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53C9D24-985E-43A7-B0E2-AE0DBCF23C20}" xr6:coauthVersionLast="47" xr6:coauthVersionMax="47" xr10:uidLastSave="{00000000-0000-0000-0000-000000000000}"/>
  <bookViews>
    <workbookView xWindow="-12240" yWindow="-163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<sst xmlns="http://schemas.openxmlformats.org/spreadsheetml/2006/main" count="82" uniqueCount="45">
  <si>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November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</si>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</sst>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12540676.11139182</c:v>
                </c:pt>
                <c:pt idx="1">
                  <c:v>207658.01772278734</c:v>
                </c:pt>
                <c:pt idx="2">
                  <c:v>629287.31651111098</c:v>
                </c:pt>
                <c:pt idx="3">
                  <c:v>11.273151944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51-4142-B3D2-89DA604F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366403</c:v>
                </c:pt>
                <c:pt idx="1">
                  <c:v>6486</c:v>
                </c:pt>
                <c:pt idx="2">
                  <c:v>1121487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40A-4575-A9F6-68EB03191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1200738.0870009121</c:v>
                </c:pt>
                <c:pt idx="1">
                  <c:v>5162951.6397197163</c:v>
                </c:pt>
                <c:pt idx="2">
                  <c:v>390204.87820923398</c:v>
                </c:pt>
                <c:pt idx="3">
                  <c:v>5994439.5241847457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72-4A32-8B24-517E0FAF6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2242591.2506039818</c:v>
                </c:pt>
                <c:pt idx="1">
                  <c:v>10505467.621082067</c:v>
                </c:pt>
                <c:pt idx="2">
                  <c:v>2.9409217999999999</c:v>
                </c:pt>
                <c:pt idx="3">
                  <c:v>272.31650675700001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C69-4A2A-A488-307FDA709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13377632.718777664</v>
      </c>
      <c r="H4" s="5"/>
      <c r="I4" s="1">
        <v>1494394</v>
      </c>
      <c r="J4" s="5"/>
      <c r="K4" s="3">
        <v>735791.56794536498</v>
      </c>
    </row>
    <row r="5" spans="1:11" x14ac:dyDescent="0.25">
      <c r="E5" s="6" t="s">
        <v>7</v>
      </c>
      <c r="F5" s="6"/>
      <c r="G5" s="2">
        <v>12748334.129114607</v>
      </c>
      <c r="H5" s="4">
        <f>G5/G4</f>
        <v>0.95295889766956043</v>
      </c>
      <c r="I5">
        <v>372889</v>
      </c>
      <c r="J5" s="4">
        <f>I5/I4</f>
        <v>0.24952522560984586</v>
      </c>
      <c r="K5" s="2">
        <v>304408.93214666302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12540676.11139182</v>
      </c>
      <c r="H7" s="4">
        <f>G7/G5</f>
        <v>0.98371096838068128</v>
      </c>
      <c r="I7">
        <v>366403</v>
      </c>
      <c r="J7" s="4">
        <f>I7/I5</f>
        <v>0.9826060838480084</v>
      </c>
      <c r="K7" s="2">
        <v>259312.77191687</v>
      </c>
    </row>
    <row r="8" spans="1:11" x14ac:dyDescent="0.25">
      <c r="F8" t="s">
        <v>10</v>
      </c>
      <c r="G8" s="2">
        <f>G5-G7</f>
        <v>207658.01772278734</v>
      </c>
      <c r="H8" s="4">
        <f>1-H7</f>
        <v>1.6289031619318717E-2</v>
      </c>
      <c r="I8">
        <f>I5-I7</f>
        <v>6486</v>
      </c>
      <c r="J8" s="4">
        <f>1-J7</f>
        <v>1.7393916151991595E-2</v>
      </c>
      <c r="K8" s="2">
        <f>K5-K7</f>
        <v>45096.160229793022</v>
      </c>
    </row>
    <row r="9" spans="1:11" x14ac:dyDescent="0.25">
      <c r="E9" s="6" t="s">
        <v>11</v>
      </c>
      <c r="F9" s="6"/>
      <c r="G9" s="2">
        <v>629287.31651111098</v>
      </c>
      <c r="H9" s="4">
        <f>1-H5-H10</f>
        <v>4.7040259643831184E-2</v>
      </c>
      <c r="I9">
        <v>1121487</v>
      </c>
      <c r="J9" s="4">
        <f>1-J5-J10</f>
        <v>0.75046272937391334</v>
      </c>
      <c r="K9" s="2">
        <v>431286.75373333198</v>
      </c>
    </row>
    <row r="10" spans="1:11" x14ac:dyDescent="0.25">
      <c r="E10" s="6" t="s">
        <v>12</v>
      </c>
      <c r="F10" s="6"/>
      <c r="G10" s="2">
        <v>11.273151944</v>
      </c>
      <c r="H10" s="4">
        <f>G10/G4</f>
        <v>8.4268660838448002E-7</v>
      </c>
      <c r="I10">
        <v>18</v>
      </c>
      <c r="J10" s="4">
        <f>I10/I4</f>
        <v>1.2045016240696898E-5</v>
      </c>
      <c r="K10" s="2">
        <v>95.882065370000007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3191041.7858092161</v>
      </c>
      <c r="H13" s="5">
        <f>G13/G5</f>
        <v>0.25031049182508674</v>
      </c>
      <c r="I13" s="1">
        <f>I14+I15</f>
        <v>99248</v>
      </c>
      <c r="J13" s="5">
        <f>I13/I5</f>
        <v>0.26615963463658088</v>
      </c>
      <c r="K13" s="3">
        <f>K14+K15</f>
        <v>47975.409524064002</v>
      </c>
    </row>
    <row r="14" spans="1:11" x14ac:dyDescent="0.25">
      <c r="E14" s="6" t="s">
        <v>15</v>
      </c>
      <c r="F14" s="6"/>
      <c r="G14" s="2">
        <v>3191041.7858092161</v>
      </c>
      <c r="H14" s="4">
        <f>G14/G7</f>
        <v>0.25445532262096354</v>
      </c>
      <c r="I14">
        <v>99248</v>
      </c>
      <c r="J14" s="4">
        <f>I14/I7</f>
        <v>0.27087114461399059</v>
      </c>
      <c r="K14" s="2">
        <v>47975.409524064002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1200738.0870009121</v>
      </c>
      <c r="H18" s="4">
        <f>G18/G5</f>
        <v>9.4187842492978749E-2</v>
      </c>
      <c r="I18">
        <v>36913</v>
      </c>
      <c r="J18" s="4">
        <f>I18/I5</f>
        <v>9.8991925210987722E-2</v>
      </c>
      <c r="K18" s="2">
        <v>37622.030678342999</v>
      </c>
    </row>
    <row r="19" spans="2:11" x14ac:dyDescent="0.25">
      <c r="E19" s="6" t="s">
        <v>20</v>
      </c>
      <c r="F19" s="6"/>
      <c r="G19" s="2">
        <v>5162951.6397197163</v>
      </c>
      <c r="H19" s="4">
        <f>G19/G5</f>
        <v>0.40499029813852955</v>
      </c>
      <c r="I19">
        <v>142487</v>
      </c>
      <c r="J19" s="4">
        <f>I19/I5</f>
        <v>0.38211639388665258</v>
      </c>
      <c r="K19" s="2">
        <v>121933.42598081099</v>
      </c>
    </row>
    <row r="20" spans="2:11" x14ac:dyDescent="0.25">
      <c r="E20" s="6" t="s">
        <v>21</v>
      </c>
      <c r="F20" s="6"/>
      <c r="G20" s="2">
        <v>6384644.40239398</v>
      </c>
      <c r="H20" s="4">
        <f>1-H18-H19</f>
        <v>0.50082185936849166</v>
      </c>
      <c r="I20">
        <v>193489</v>
      </c>
      <c r="J20" s="4">
        <f>1-J18-J19</f>
        <v>0.5188916809023596</v>
      </c>
      <c r="K20" s="2">
        <v>144853.47548750899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390204.87820923398</v>
      </c>
      <c r="H22" s="4">
        <f>G22/G20</f>
        <v>6.1116148937429178E-2</v>
      </c>
      <c r="I22">
        <v>12336</v>
      </c>
      <c r="J22" s="4">
        <f>I22/I20</f>
        <v>6.3755562331708773E-2</v>
      </c>
      <c r="K22" s="2">
        <v>9746.2514053430004</v>
      </c>
    </row>
    <row r="23" spans="2:11" x14ac:dyDescent="0.25">
      <c r="F23" t="s">
        <v>24</v>
      </c>
      <c r="G23" s="2">
        <f>G20-G22</f>
        <v>5994439.5241847457</v>
      </c>
      <c r="H23" s="4">
        <f>1-H22</f>
        <v>0.93888385106257077</v>
      </c>
      <c r="I23">
        <f>I20-I22</f>
        <v>181153</v>
      </c>
      <c r="J23" s="4">
        <f>1-J22</f>
        <v>0.93624443766829124</v>
      </c>
      <c r="K23" s="2">
        <f>K20-K22</f>
        <v>135107.22408216598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2242591.2506039818</v>
      </c>
      <c r="H26" s="4">
        <f>G26/G5</f>
        <v>0.17591249396910288</v>
      </c>
      <c r="I26">
        <v>64187</v>
      </c>
      <c r="J26" s="4">
        <f>I26/I5</f>
        <v>0.17213433488249855</v>
      </c>
      <c r="K26" s="2">
        <v>49495.371230466997</v>
      </c>
    </row>
    <row r="27" spans="2:11" x14ac:dyDescent="0.25">
      <c r="E27" s="6" t="s">
        <v>27</v>
      </c>
      <c r="F27" s="6"/>
      <c r="G27" s="2">
        <v>10505467.621082067</v>
      </c>
      <c r="H27" s="4">
        <f>G27/G5</f>
        <v>0.82406591439188215</v>
      </c>
      <c r="I27">
        <v>308621</v>
      </c>
      <c r="J27" s="4">
        <f>I27/I5</f>
        <v>0.82764844229784196</v>
      </c>
      <c r="K27" s="2">
        <v>254825.633350966</v>
      </c>
    </row>
    <row r="28" spans="2:11" x14ac:dyDescent="0.25">
      <c r="E28" s="6" t="s">
        <v>28</v>
      </c>
      <c r="F28" s="6"/>
      <c r="G28" s="2">
        <v>2.9409217999999999</v>
      </c>
      <c r="H28" s="4">
        <f>G28/G5</f>
        <v>2.3069067457869116E-7</v>
      </c>
      <c r="I28">
        <v>3</v>
      </c>
      <c r="J28" s="4">
        <f>I28/I5</f>
        <v>8.045289617017397E-6</v>
      </c>
      <c r="K28" s="2">
        <v>0</v>
      </c>
    </row>
    <row r="29" spans="2:11" x14ac:dyDescent="0.25">
      <c r="E29" s="6" t="s">
        <v>29</v>
      </c>
      <c r="F29" s="6"/>
      <c r="G29" s="2">
        <v>272.31650675700001</v>
      </c>
      <c r="H29" s="4">
        <f>G29/G5</f>
        <v>2.1360948340307804E-5</v>
      </c>
      <c r="I29">
        <v>78</v>
      </c>
      <c r="J29" s="4">
        <f>I29/I5</f>
        <v>2.0917753004245232E-4</v>
      </c>
      <c r="K29" s="2">
        <v>87.927565229999999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14999960.833346726</v>
      </c>
      <c r="H4" s="5"/>
      <c r="I4" s="1">
        <v>3942943</v>
      </c>
      <c r="J4" s="5"/>
      <c r="K4" s="3">
        <v>93650808.386614919</v>
      </c>
    </row>
    <row r="5" spans="1:11" x14ac:dyDescent="0.25">
      <c r="E5" s="6" t="s">
        <v>7</v>
      </c>
      <c r="F5" s="6"/>
      <c r="G5" s="2">
        <v>10860917.218059806</v>
      </c>
      <c r="H5" s="4">
        <f>G5/G4</f>
        <v>0.72406303847905218</v>
      </c>
      <c r="I5">
        <v>403720</v>
      </c>
      <c r="J5" s="4">
        <f>I5/I4</f>
        <v>0.10239052403242958</v>
      </c>
      <c r="K5" s="2">
        <v>3993328.4014958232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10501269.598855684</v>
      </c>
      <c r="H7" s="4">
        <f>G7/G5</f>
        <v>0.96688607306516516</v>
      </c>
      <c r="I7">
        <v>391566</v>
      </c>
      <c r="J7" s="4">
        <f>I7/I5</f>
        <v>0.96989497671653624</v>
      </c>
      <c r="K7" s="2">
        <v>3416851.0081170909</v>
      </c>
    </row>
    <row r="8" spans="1:11" x14ac:dyDescent="0.25">
      <c r="F8" t="s">
        <v>10</v>
      </c>
      <c r="G8" s="2">
        <f>G5-G7</f>
        <v>359647.61920412257</v>
      </c>
      <c r="H8" s="4">
        <f>1-H7</f>
        <v>3.3113926934834836E-2</v>
      </c>
      <c r="I8">
        <f>I5-I7</f>
        <v>12154</v>
      </c>
      <c r="J8" s="4">
        <f>1-J7</f>
        <v>3.0105023283463761E-2</v>
      </c>
      <c r="K8" s="2">
        <f>K5-K7</f>
        <v>576477.39337873226</v>
      </c>
    </row>
    <row r="9" spans="1:11" x14ac:dyDescent="0.25">
      <c r="E9" s="6" t="s">
        <v>11</v>
      </c>
      <c r="F9" s="6"/>
      <c r="G9" s="2">
        <v>3830520.8495231629</v>
      </c>
      <c r="H9" s="4">
        <f>1-H5-H10</f>
        <v>0.25536872343076072</v>
      </c>
      <c r="I9">
        <v>3515356</v>
      </c>
      <c r="J9" s="4">
        <f>1-J5-J10</f>
        <v>0.89155638313817875</v>
      </c>
      <c r="K9" s="2">
        <v>85867627.249107987</v>
      </c>
    </row>
    <row r="10" spans="1:11" x14ac:dyDescent="0.25">
      <c r="E10" s="6" t="s">
        <v>12</v>
      </c>
      <c r="F10" s="6"/>
      <c r="G10" s="2">
        <v>308522.76576375699</v>
      </c>
      <c r="H10" s="4">
        <f>G10/G4</f>
        <v>2.0568238090187114E-2</v>
      </c>
      <c r="I10">
        <v>23867</v>
      </c>
      <c r="J10" s="4">
        <f>I10/I4</f>
        <v>6.0530928293916495E-3</v>
      </c>
      <c r="K10" s="2">
        <v>3789852.7360111121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1832684.2073087811</v>
      </c>
      <c r="H13" s="5">
        <f>G13/G5</f>
        <v>0.16874120026081663</v>
      </c>
      <c r="I13" s="1">
        <f>I14+I15</f>
        <v>50952</v>
      </c>
      <c r="J13" s="5">
        <f>I13/I5</f>
        <v>0.12620628158129396</v>
      </c>
      <c r="K13" s="3">
        <f>K14+K15</f>
        <v>699444.91033066204</v>
      </c>
    </row>
    <row r="14" spans="1:11" x14ac:dyDescent="0.25">
      <c r="E14" s="6" t="s">
        <v>15</v>
      </c>
      <c r="F14" s="6"/>
      <c r="G14" s="2">
        <v>1832684.2073087811</v>
      </c>
      <c r="H14" s="4">
        <f>G14/G7</f>
        <v>0.17452025110454145</v>
      </c>
      <c r="I14">
        <v>50952</v>
      </c>
      <c r="J14" s="4">
        <f>I14/I7</f>
        <v>0.13012365731447573</v>
      </c>
      <c r="K14" s="2">
        <v>699444.91033066204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1138689.851927947</v>
      </c>
      <c r="H18" s="4">
        <f>G18/G5</f>
        <v>0.10484288104456822</v>
      </c>
      <c r="I18">
        <v>37891</v>
      </c>
      <c r="J18" s="4">
        <f>I18/I5</f>
        <v>9.3854651738828898E-2</v>
      </c>
      <c r="K18" s="2">
        <v>556652.30450605205</v>
      </c>
    </row>
    <row r="19" spans="2:11" x14ac:dyDescent="0.25">
      <c r="E19" s="6" t="s">
        <v>20</v>
      </c>
      <c r="F19" s="6"/>
      <c r="G19" s="2">
        <v>4524616.8990364457</v>
      </c>
      <c r="H19" s="4">
        <f>G19/G5</f>
        <v>0.4165962052922012</v>
      </c>
      <c r="I19">
        <v>135373</v>
      </c>
      <c r="J19" s="4">
        <f>I19/I5</f>
        <v>0.33531407906469829</v>
      </c>
      <c r="K19" s="2">
        <v>795522.25411948701</v>
      </c>
    </row>
    <row r="20" spans="2:11" x14ac:dyDescent="0.25">
      <c r="E20" s="6" t="s">
        <v>21</v>
      </c>
      <c r="F20" s="6"/>
      <c r="G20" s="2">
        <v>5196371.8954936787</v>
      </c>
      <c r="H20" s="4">
        <f>1-H18-H19</f>
        <v>0.47856091366323061</v>
      </c>
      <c r="I20">
        <v>230387</v>
      </c>
      <c r="J20" s="4">
        <f>1-J18-J19</f>
        <v>0.57083126919647276</v>
      </c>
      <c r="K20" s="2">
        <v>2528144.0496804779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276662.080126371</v>
      </c>
      <c r="H22" s="4">
        <f>G22/G20</f>
        <v>5.3241393358757445E-2</v>
      </c>
      <c r="I22">
        <v>15449</v>
      </c>
      <c r="J22" s="4">
        <f>I22/I20</f>
        <v>6.7056734972025328E-2</v>
      </c>
      <c r="K22" s="2">
        <v>411902.47000851901</v>
      </c>
    </row>
    <row r="23" spans="2:11" x14ac:dyDescent="0.25">
      <c r="F23" t="s">
        <v>24</v>
      </c>
      <c r="G23" s="2">
        <f>G20-G22</f>
        <v>4919709.8153673075</v>
      </c>
      <c r="H23" s="4">
        <f>1-H22</f>
        <v>0.94675860664124256</v>
      </c>
      <c r="I23">
        <f>I20-I22</f>
        <v>214938</v>
      </c>
      <c r="J23" s="4">
        <f>1-J22</f>
        <v>0.93294326502797464</v>
      </c>
      <c r="K23" s="2">
        <f>K20-K22</f>
        <v>2116241.5796719589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1612759.907216673</v>
      </c>
      <c r="H26" s="4">
        <f>G26/G5</f>
        <v>0.14849205410892327</v>
      </c>
      <c r="I26">
        <v>60647</v>
      </c>
      <c r="J26" s="4">
        <f>I26/I5</f>
        <v>0.15022044981670465</v>
      </c>
      <c r="K26" s="2">
        <v>575425.73485698598</v>
      </c>
    </row>
    <row r="27" spans="2:11" x14ac:dyDescent="0.25">
      <c r="E27" s="6" t="s">
        <v>27</v>
      </c>
      <c r="F27" s="6"/>
      <c r="G27" s="2">
        <v>9234400.8632629476</v>
      </c>
      <c r="H27" s="4">
        <f>G27/G5</f>
        <v>0.8502413449858317</v>
      </c>
      <c r="I27">
        <v>341824</v>
      </c>
      <c r="J27" s="4">
        <f>I27/I5</f>
        <v>0.84668582185673236</v>
      </c>
      <c r="K27" s="2">
        <v>3417290.6625936511</v>
      </c>
    </row>
    <row r="28" spans="2:11" x14ac:dyDescent="0.25">
      <c r="E28" s="6" t="s">
        <v>28</v>
      </c>
      <c r="F28" s="6"/>
      <c r="G28" s="2">
        <v>1514.21279729</v>
      </c>
      <c r="H28" s="4">
        <f>G28/G5</f>
        <v>1.3941850093214308E-4</v>
      </c>
      <c r="I28">
        <v>45</v>
      </c>
      <c r="J28" s="4">
        <f>I28/I5</f>
        <v>1.1146339046864163E-4</v>
      </c>
      <c r="K28" s="2">
        <v>105.209435388</v>
      </c>
    </row>
    <row r="29" spans="2:11" x14ac:dyDescent="0.25">
      <c r="E29" s="6" t="s">
        <v>29</v>
      </c>
      <c r="F29" s="6"/>
      <c r="G29" s="2">
        <v>3845.0577887200002</v>
      </c>
      <c r="H29" s="4">
        <f>G29/G5</f>
        <v>3.5402698607501967E-4</v>
      </c>
      <c r="I29">
        <v>618</v>
      </c>
      <c r="J29" s="4">
        <f>I29/I5</f>
        <v>1.5307638957693451E-3</v>
      </c>
      <c r="K29" s="2">
        <v>235.31582735999999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12540676.11139182</v>
      </c>
    </row>
    <row r="3" spans="1:2" x14ac:dyDescent="0.25">
      <c r="A3" t="s">
        <v>32</v>
      </c>
      <c r="B3">
        <f>'NEWT - UK'!$G$8</f>
        <v>207658.01772278734</v>
      </c>
    </row>
    <row r="4" spans="1:2" x14ac:dyDescent="0.25">
      <c r="A4" t="s">
        <v>33</v>
      </c>
      <c r="B4">
        <f>'NEWT - UK'!$G$9</f>
        <v>629287.31651111098</v>
      </c>
    </row>
    <row r="5" spans="1:2" x14ac:dyDescent="0.25">
      <c r="A5" t="s">
        <v>34</v>
      </c>
      <c r="B5">
        <f>'NEWT - UK'!$G$10</f>
        <v>11.273151944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366403</v>
      </c>
    </row>
    <row r="16" spans="1:2" x14ac:dyDescent="0.25">
      <c r="A16" t="s">
        <v>32</v>
      </c>
      <c r="B16">
        <f>'NEWT - UK'!$I$8</f>
        <v>6486</v>
      </c>
    </row>
    <row r="17" spans="1:2" x14ac:dyDescent="0.25">
      <c r="A17" t="s">
        <v>33</v>
      </c>
      <c r="B17">
        <f>'NEWT - UK'!$I$9</f>
        <v>1121487</v>
      </c>
    </row>
    <row r="18" spans="1:2" x14ac:dyDescent="0.25">
      <c r="A18" t="s">
        <v>34</v>
      </c>
      <c r="B18">
        <f>'NEWT - UK'!$I$10</f>
        <v>18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1200738.0870009121</v>
      </c>
    </row>
    <row r="28" spans="1:2" x14ac:dyDescent="0.25">
      <c r="A28" t="s">
        <v>37</v>
      </c>
      <c r="B28">
        <f>'NEWT - UK'!$G$19</f>
        <v>5162951.6397197163</v>
      </c>
    </row>
    <row r="29" spans="1:2" x14ac:dyDescent="0.25">
      <c r="A29" t="s">
        <v>38</v>
      </c>
      <c r="B29">
        <f>'NEWT - UK'!$G$22</f>
        <v>390204.87820923398</v>
      </c>
    </row>
    <row r="30" spans="1:2" x14ac:dyDescent="0.25">
      <c r="A30" t="s">
        <v>39</v>
      </c>
      <c r="B30">
        <f>'NEWT - UK'!$G$23</f>
        <v>5994439.5241847457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2242591.2506039818</v>
      </c>
    </row>
    <row r="41" spans="1:2" x14ac:dyDescent="0.25">
      <c r="A41" t="s">
        <v>42</v>
      </c>
      <c r="B41">
        <f>'NEWT - UK'!$G$27</f>
        <v>10505467.621082067</v>
      </c>
    </row>
    <row r="42" spans="1:2" x14ac:dyDescent="0.25">
      <c r="A42" t="s">
        <v>43</v>
      </c>
      <c r="B42">
        <f>'NEWT - UK'!$G$28</f>
        <v>2.9409217999999999</v>
      </c>
    </row>
    <row r="43" spans="1:2" x14ac:dyDescent="0.25">
      <c r="A43" t="s">
        <v>44</v>
      </c>
      <c r="B43">
        <f>'NEWT - UK'!$G$29</f>
        <v>272.31650675700001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2025-11-14T16:21:17Z</dcterms:created>
  <dcterms:modified xsi:type="dcterms:W3CDTF">2025-11-14T16:21:17Z</dcterms:modified>
</cp:coreProperties>
</file>