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9F960433-9743-487A-A75D-81A0D802A6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<sst xmlns="http://schemas.openxmlformats.org/spreadsheetml/2006/main" count="83" uniqueCount="46">
  <si>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07 April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</si>
  <si>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</si>
  <si>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</si>
  <si>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</si>
  <si>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</si>
  <si>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</si>
  <si>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</si>
  <si>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</si>
  <si>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</si>
  <si>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</si>
  <si>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</si>
  <si>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</si>
  <si>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</si>
  <si>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</si>
  <si>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</si>
  <si>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</si>
  <si>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</si>
  <si>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</si>
  <si>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</si>
  <si>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</si>
  <si>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</si>
  <si>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</si>
  <si>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</si>
  <si>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</si>
  <si>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</si>
  <si>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</si>
  <si>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</si>
  <si>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</si>
  <si>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</si>
  <si>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</si>
  <si>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</si>
  <si>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</si>
  <si>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</si>
  <si>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</si>
  <si>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</si>
  <si>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</si>
  <si>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</si>
  <si>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</si>
  <si>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</si>
  <si>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</si>
  <si>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</si>
  <si>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</si>
  <si>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</si>
  <si>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</si>
  <si>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</si>
  <si>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16"/>
        <rFont val="Calibri"/>
        <family val="2"/>
      </rPr>
      <t>SFTR Public Data</t>
    </r>
    <r>
      <rPr>
        <sz val="11"/>
        <rFont val="Calibri"/>
      </rPr>
      <t xml:space="preserve">
for week ending 07 April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</si>
</sst>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6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8490613.5843322631</c:v>
                </c:pt>
                <c:pt idx="1">
                  <c:v>271985.44599510171</c:v>
                </c:pt>
                <c:pt idx="2">
                  <c:v>335551.55966730101</c:v>
                </c:pt>
                <c:pt idx="3">
                  <c:v>1055.2570620270001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B5D-4B1D-B1DD-29EA70B52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277375</c:v>
                </c:pt>
                <c:pt idx="1">
                  <c:v>9268</c:v>
                </c:pt>
                <c:pt idx="2">
                  <c:v>641369</c:v>
                </c:pt>
                <c:pt idx="3">
                  <c:v>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9A1-4B1B-BCDE-37A7C8E1C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1020694.0500576521</c:v>
                </c:pt>
                <c:pt idx="1">
                  <c:v>2702008.6136134109</c:v>
                </c:pt>
                <c:pt idx="2">
                  <c:v>433176.21310592</c:v>
                </c:pt>
                <c:pt idx="3">
                  <c:v>4606720.1535503818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433-4EAF-8079-C5C730124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1415071.2222720999</c:v>
                </c:pt>
                <c:pt idx="1">
                  <c:v>7291244.3052438293</c:v>
                </c:pt>
                <c:pt idx="2">
                  <c:v>42710.619518255997</c:v>
                </c:pt>
                <c:pt idx="3">
                  <c:v>13572.883293180001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C0D-4FCD-A36F-6EB619BEB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9099205.8470566925</v>
      </c>
      <c r="H4" s="5"/>
      <c r="I4" s="1">
        <v>928042</v>
      </c>
      <c r="J4" s="5"/>
      <c r="K4" s="3">
        <v>4719932.1426021522</v>
      </c>
    </row>
    <row r="5" spans="1:11">
      <c r="E5" s="6" t="s">
        <v>7</v>
      </c>
      <c r="F5" s="6"/>
      <c r="G5" s="2">
        <v>8762599.0303273648</v>
      </c>
      <c r="H5" s="4">
        <f>G5/G4</f>
        <v>0.96300701155824386</v>
      </c>
      <c r="I5">
        <v>286643</v>
      </c>
      <c r="J5" s="4">
        <f>I5/I4</f>
        <v>0.30886856413826097</v>
      </c>
      <c r="K5" s="2">
        <v>4439844.1268486092</v>
      </c>
    </row>
    <row r="6" spans="1:11">
      <c r="F6" t="s">
        <v>8</v>
      </c>
    </row>
    <row r="7" spans="1:11">
      <c r="F7" t="s">
        <v>9</v>
      </c>
      <c r="G7" s="2">
        <v>8490613.5843322631</v>
      </c>
      <c r="H7" s="4">
        <f>G7/G5</f>
        <v>0.96896064226449707</v>
      </c>
      <c r="I7">
        <v>277375</v>
      </c>
      <c r="J7" s="4">
        <f>I7/I5</f>
        <v>0.96766709809763363</v>
      </c>
      <c r="K7" s="2">
        <v>4422561.1193826981</v>
      </c>
    </row>
    <row r="8" spans="1:11">
      <c r="F8" t="s">
        <v>10</v>
      </c>
      <c r="G8" s="2">
        <f>G5-G7</f>
        <v>271985.44599510171</v>
      </c>
      <c r="H8" s="4">
        <f>1-H7</f>
        <v>3.1039357735502926E-2</v>
      </c>
      <c r="I8">
        <f>I5-I7</f>
        <v>9268</v>
      </c>
      <c r="J8" s="4">
        <f>1-J7</f>
        <v>3.2332901902366373E-2</v>
      </c>
      <c r="K8" s="2">
        <f>K5-K7</f>
        <v>17283.007465911098</v>
      </c>
    </row>
    <row r="9" spans="1:11">
      <c r="E9" s="6" t="s">
        <v>11</v>
      </c>
      <c r="F9" s="6"/>
      <c r="G9" s="2">
        <v>335551.55966730101</v>
      </c>
      <c r="H9" s="4">
        <f>1-H5-H10</f>
        <v>3.687701600638494E-2</v>
      </c>
      <c r="I9">
        <v>641369</v>
      </c>
      <c r="J9" s="4">
        <f>1-J5-J10</f>
        <v>0.69109910973856792</v>
      </c>
      <c r="K9" s="2">
        <v>274657.63309917401</v>
      </c>
    </row>
    <row r="10" spans="1:11">
      <c r="E10" s="6" t="s">
        <v>12</v>
      </c>
      <c r="F10" s="6"/>
      <c r="G10" s="2">
        <v>1055.2570620270001</v>
      </c>
      <c r="H10" s="4">
        <f>G10/G4</f>
        <v>1.15972435371197E-4</v>
      </c>
      <c r="I10">
        <v>30</v>
      </c>
      <c r="J10" s="4">
        <f>I10/I4</f>
        <v>3.2326123171149578E-5</v>
      </c>
      <c r="K10" s="2">
        <v>5430.3826543690002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2439047.9905006373</v>
      </c>
      <c r="H13" s="5">
        <f>G13/G5</f>
        <v>0.27834755214281626</v>
      </c>
      <c r="I13" s="1">
        <f>I14+I15</f>
        <v>89039</v>
      </c>
      <c r="J13" s="5">
        <f>I13/I5</f>
        <v>0.31062680756201966</v>
      </c>
      <c r="K13" s="3">
        <f>K14+K15</f>
        <v>41678.567179409998</v>
      </c>
    </row>
    <row r="14" spans="1:11">
      <c r="E14" s="6" t="s">
        <v>15</v>
      </c>
      <c r="F14" s="6"/>
      <c r="G14" s="2">
        <v>2343305.7639301871</v>
      </c>
      <c r="H14" s="4">
        <f>G14/G7</f>
        <v>0.27598780001651368</v>
      </c>
      <c r="I14">
        <v>83938</v>
      </c>
      <c r="J14" s="4">
        <f>I14/I7</f>
        <v>0.30261559260928345</v>
      </c>
      <c r="K14" s="2">
        <v>41507.720989540001</v>
      </c>
    </row>
    <row r="15" spans="1:11">
      <c r="E15" s="6" t="s">
        <v>16</v>
      </c>
      <c r="F15" s="6"/>
      <c r="G15" s="2">
        <v>95742.226570450002</v>
      </c>
      <c r="H15" s="4">
        <f>G15/G8</f>
        <v>0.35201231529195226</v>
      </c>
      <c r="I15">
        <v>5101</v>
      </c>
      <c r="J15" s="4">
        <f>I15/I8</f>
        <v>0.55038843331894693</v>
      </c>
      <c r="K15" s="2">
        <v>170.84618986999999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1020694.0500576521</v>
      </c>
      <c r="H18" s="4">
        <f>G18/G5</f>
        <v>0.11648302592929664</v>
      </c>
      <c r="I18">
        <v>34717</v>
      </c>
      <c r="J18" s="4">
        <f>I18/I5</f>
        <v>0.12111581304968201</v>
      </c>
      <c r="K18" s="2">
        <v>3576707.2093981351</v>
      </c>
    </row>
    <row r="19" spans="2:11">
      <c r="E19" s="6" t="s">
        <v>20</v>
      </c>
      <c r="F19" s="6"/>
      <c r="G19" s="2">
        <v>2702008.6136134109</v>
      </c>
      <c r="H19" s="4">
        <f>G19/G5</f>
        <v>0.30835698452727967</v>
      </c>
      <c r="I19">
        <v>95350</v>
      </c>
      <c r="J19" s="4">
        <f>I19/I5</f>
        <v>0.33264374151819509</v>
      </c>
      <c r="K19" s="2">
        <v>53344.69127014</v>
      </c>
    </row>
    <row r="20" spans="2:11">
      <c r="E20" s="6" t="s">
        <v>21</v>
      </c>
      <c r="F20" s="6"/>
      <c r="G20" s="2">
        <v>5039896.3666563015</v>
      </c>
      <c r="H20" s="4">
        <f>1-H18-H19</f>
        <v>0.57515998954342373</v>
      </c>
      <c r="I20">
        <v>156576</v>
      </c>
      <c r="J20" s="4">
        <f>1-J18-J19</f>
        <v>0.54624044543212291</v>
      </c>
      <c r="K20" s="2">
        <v>809792.22618033399</v>
      </c>
    </row>
    <row r="21" spans="2:11">
      <c r="F21" t="s">
        <v>22</v>
      </c>
    </row>
    <row r="22" spans="2:11">
      <c r="F22" t="s">
        <v>23</v>
      </c>
      <c r="G22" s="2">
        <v>433176.21310592</v>
      </c>
      <c r="H22" s="4">
        <f>G22/G20</f>
        <v>8.5949428637420375E-2</v>
      </c>
      <c r="I22">
        <v>23717</v>
      </c>
      <c r="J22" s="4">
        <f>I22/I20</f>
        <v>0.15147276721847538</v>
      </c>
      <c r="K22" s="2">
        <v>7451.0468484510002</v>
      </c>
    </row>
    <row r="23" spans="2:11">
      <c r="F23" t="s">
        <v>24</v>
      </c>
      <c r="G23" s="2">
        <f>G20-G22</f>
        <v>4606720.1535503818</v>
      </c>
      <c r="H23" s="4">
        <f>1-H22</f>
        <v>0.91405057136257961</v>
      </c>
      <c r="I23">
        <f>I20-I22</f>
        <v>132859</v>
      </c>
      <c r="J23" s="4">
        <f>1-J22</f>
        <v>0.84852723278152464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1415071.2222720999</v>
      </c>
      <c r="H26" s="4">
        <f>G26/G5</f>
        <v>0.16148989784589446</v>
      </c>
      <c r="I26">
        <v>47502</v>
      </c>
      <c r="J26" s="4">
        <f>I26/I5</f>
        <v>0.16571833256001367</v>
      </c>
      <c r="K26" s="2">
        <v>3592986.1807820839</v>
      </c>
    </row>
    <row r="27" spans="2:11">
      <c r="E27" s="6" t="s">
        <v>27</v>
      </c>
      <c r="F27" s="6"/>
      <c r="G27" s="2">
        <v>7291244.3052438293</v>
      </c>
      <c r="H27" s="4">
        <f>G27/G5</f>
        <v>0.83208695045942704</v>
      </c>
      <c r="I27">
        <v>237269</v>
      </c>
      <c r="J27" s="4">
        <f>I27/I5</f>
        <v>0.82775089571348337</v>
      </c>
      <c r="K27" s="2">
        <v>846857.94606652495</v>
      </c>
    </row>
    <row r="28" spans="2:11">
      <c r="E28" s="6" t="s">
        <v>28</v>
      </c>
      <c r="F28" s="6"/>
      <c r="G28" s="2">
        <v>42710.619518255997</v>
      </c>
      <c r="H28" s="4">
        <f>G28/G5</f>
        <v>4.8741953580706474E-3</v>
      </c>
      <c r="I28">
        <v>1591</v>
      </c>
      <c r="J28" s="4">
        <f>I28/I5</f>
        <v>5.5504582355054895E-3</v>
      </c>
      <c r="K28" s="2">
        <v>0</v>
      </c>
    </row>
    <row r="29" spans="2:11">
      <c r="E29" s="6" t="s">
        <v>29</v>
      </c>
      <c r="F29" s="6"/>
      <c r="G29" s="2">
        <v>13572.883293180001</v>
      </c>
      <c r="H29" s="4">
        <f>G29/G5</f>
        <v>1.5489563366079216E-3</v>
      </c>
      <c r="I29">
        <v>281</v>
      </c>
      <c r="J29" s="4">
        <f>I29/I5</f>
        <v>9.8031349099751263E-4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10729408.328936029</v>
      </c>
      <c r="H4" s="5"/>
      <c r="I4" s="1">
        <v>4417730</v>
      </c>
      <c r="J4" s="5"/>
      <c r="K4" s="3">
        <v>570047852.37893689</v>
      </c>
    </row>
    <row r="5" spans="1:11">
      <c r="E5" s="6" t="s">
        <v>7</v>
      </c>
      <c r="F5" s="6"/>
      <c r="G5" s="2">
        <v>8549992.489974007</v>
      </c>
      <c r="H5" s="4">
        <f>G5/G4</f>
        <v>0.79687455522739514</v>
      </c>
      <c r="I5">
        <v>430706</v>
      </c>
      <c r="J5" s="4">
        <f>I5/I4</f>
        <v>9.7494867273463973E-2</v>
      </c>
      <c r="K5" s="2">
        <v>12355340.168337328</v>
      </c>
    </row>
    <row r="6" spans="1:11">
      <c r="F6" t="s">
        <v>8</v>
      </c>
    </row>
    <row r="7" spans="1:11">
      <c r="F7" t="s">
        <v>9</v>
      </c>
      <c r="G7" s="2">
        <v>8173972.4115550052</v>
      </c>
      <c r="H7" s="4">
        <f>G7/G5</f>
        <v>0.95602100483012886</v>
      </c>
      <c r="I7">
        <v>416572</v>
      </c>
      <c r="J7" s="4">
        <f>I7/I5</f>
        <v>0.96718411166781981</v>
      </c>
      <c r="K7" s="2">
        <v>12146575.596631521</v>
      </c>
    </row>
    <row r="8" spans="1:11">
      <c r="F8" t="s">
        <v>10</v>
      </c>
      <c r="G8" s="2">
        <f>G5-G7</f>
        <v>376020.07841900177</v>
      </c>
      <c r="H8" s="4">
        <f>1-H7</f>
        <v>4.3978995169871138E-2</v>
      </c>
      <c r="I8">
        <f>I5-I7</f>
        <v>14134</v>
      </c>
      <c r="J8" s="4">
        <f>1-J7</f>
        <v>3.2815888332180188E-2</v>
      </c>
      <c r="K8" s="2">
        <f>K5-K7</f>
        <v>208764.571705807</v>
      </c>
    </row>
    <row r="9" spans="1:11">
      <c r="E9" s="6" t="s">
        <v>11</v>
      </c>
      <c r="F9" s="6"/>
      <c r="G9" s="2">
        <v>1940698.292706935</v>
      </c>
      <c r="H9" s="4">
        <f>1-H5-H10</f>
        <v>0.18087654353437971</v>
      </c>
      <c r="I9">
        <v>3966879</v>
      </c>
      <c r="J9" s="4">
        <f>1-J5-J10</f>
        <v>0.89794509850081372</v>
      </c>
      <c r="K9" s="2">
        <v>554254002.05506802</v>
      </c>
    </row>
    <row r="10" spans="1:11">
      <c r="E10" s="6" t="s">
        <v>12</v>
      </c>
      <c r="F10" s="6"/>
      <c r="G10" s="2">
        <v>238717.546255088</v>
      </c>
      <c r="H10" s="4">
        <f>G10/G4</f>
        <v>2.2248901238225146E-2</v>
      </c>
      <c r="I10">
        <v>20145</v>
      </c>
      <c r="J10" s="4">
        <f>I10/I4</f>
        <v>4.5600342257222605E-3</v>
      </c>
      <c r="K10" s="2">
        <v>3438510.1555315512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1536342.7126375809</v>
      </c>
      <c r="H13" s="5">
        <f>G13/G5</f>
        <v>0.17968936398940061</v>
      </c>
      <c r="I13" s="1">
        <f>I14+I15</f>
        <v>46107</v>
      </c>
      <c r="J13" s="5">
        <f>I13/I5</f>
        <v>0.10704982052722739</v>
      </c>
      <c r="K13" s="3">
        <f>K14+K15</f>
        <v>1619564.2648699759</v>
      </c>
    </row>
    <row r="14" spans="1:11">
      <c r="E14" s="6" t="s">
        <v>15</v>
      </c>
      <c r="F14" s="6"/>
      <c r="G14" s="2">
        <v>1472788.159002651</v>
      </c>
      <c r="H14" s="4">
        <f>G14/G7</f>
        <v>0.18018022142094187</v>
      </c>
      <c r="I14">
        <v>43182</v>
      </c>
      <c r="J14" s="4">
        <f>I14/I7</f>
        <v>0.10366035163189076</v>
      </c>
      <c r="K14" s="2">
        <v>1619502.600633706</v>
      </c>
    </row>
    <row r="15" spans="1:11">
      <c r="E15" s="6" t="s">
        <v>16</v>
      </c>
      <c r="F15" s="6"/>
      <c r="G15" s="2">
        <v>63554.553634930002</v>
      </c>
      <c r="H15" s="4">
        <f>G15/G8</f>
        <v>0.16901904255259137</v>
      </c>
      <c r="I15">
        <v>2925</v>
      </c>
      <c r="J15" s="4">
        <f>I15/I8</f>
        <v>0.20694778548181689</v>
      </c>
      <c r="K15" s="2">
        <v>61.664236270000004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733194.240824437</v>
      </c>
      <c r="H18" s="4">
        <f>G18/G5</f>
        <v>8.5753787700305451E-2</v>
      </c>
      <c r="I18">
        <v>25719</v>
      </c>
      <c r="J18" s="4">
        <f>I18/I5</f>
        <v>5.9713586530022802E-2</v>
      </c>
      <c r="K18" s="2">
        <v>4963226.8934994526</v>
      </c>
    </row>
    <row r="19" spans="2:11">
      <c r="E19" s="6" t="s">
        <v>20</v>
      </c>
      <c r="F19" s="6"/>
      <c r="G19" s="2">
        <v>2143931.6475918861</v>
      </c>
      <c r="H19" s="4">
        <f>G19/G5</f>
        <v>0.25075245973676918</v>
      </c>
      <c r="I19">
        <v>91481</v>
      </c>
      <c r="J19" s="4">
        <f>I19/I5</f>
        <v>0.21239778410330945</v>
      </c>
      <c r="K19" s="2">
        <v>1759624.58004508</v>
      </c>
    </row>
    <row r="20" spans="2:11">
      <c r="E20" s="6" t="s">
        <v>21</v>
      </c>
      <c r="F20" s="6"/>
      <c r="G20" s="2">
        <v>5660304.708617311</v>
      </c>
      <c r="H20" s="4">
        <f>1-H18-H19</f>
        <v>0.66349375256292542</v>
      </c>
      <c r="I20">
        <v>312553</v>
      </c>
      <c r="J20" s="4">
        <f>1-J18-J19</f>
        <v>0.72788862936666776</v>
      </c>
      <c r="K20" s="2">
        <v>5044219.5217851447</v>
      </c>
    </row>
    <row r="21" spans="2:11">
      <c r="F21" t="s">
        <v>22</v>
      </c>
    </row>
    <row r="22" spans="2:11">
      <c r="F22" t="s">
        <v>23</v>
      </c>
      <c r="G22" s="2">
        <v>781483.14407329401</v>
      </c>
      <c r="H22" s="4">
        <f>G22/G20</f>
        <v>0.13806379414231099</v>
      </c>
      <c r="I22">
        <v>89083</v>
      </c>
      <c r="J22" s="4">
        <f>I22/I20</f>
        <v>0.28501726107252212</v>
      </c>
      <c r="K22" s="2">
        <v>655938.59053550102</v>
      </c>
    </row>
    <row r="23" spans="2:11">
      <c r="F23" t="s">
        <v>24</v>
      </c>
      <c r="G23" s="2">
        <f>G20-G22</f>
        <v>4878821.5645440165</v>
      </c>
      <c r="H23" s="4">
        <f>1-H22</f>
        <v>0.86193620585768904</v>
      </c>
      <c r="I23">
        <f>I20-I22</f>
        <v>223470</v>
      </c>
      <c r="J23" s="4">
        <f>1-J22</f>
        <v>0.71498273892747788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1308961.592741871</v>
      </c>
      <c r="H26" s="4">
        <f>G26/G5</f>
        <v>0.15309505760113837</v>
      </c>
      <c r="I26">
        <v>51788</v>
      </c>
      <c r="J26" s="4">
        <f>I26/I5</f>
        <v>0.12023979234094719</v>
      </c>
      <c r="K26" s="2">
        <v>4533120.8294702964</v>
      </c>
    </row>
    <row r="27" spans="2:11">
      <c r="E27" s="6" t="s">
        <v>27</v>
      </c>
      <c r="F27" s="6"/>
      <c r="G27" s="2">
        <v>7157988.274132614</v>
      </c>
      <c r="H27" s="4">
        <f>G27/G5</f>
        <v>0.83719234637063111</v>
      </c>
      <c r="I27">
        <v>376663</v>
      </c>
      <c r="J27" s="4">
        <f>I27/I5</f>
        <v>0.87452461772067258</v>
      </c>
      <c r="K27" s="2">
        <v>7662146.2576619592</v>
      </c>
    </row>
    <row r="28" spans="2:11">
      <c r="E28" s="6" t="s">
        <v>28</v>
      </c>
      <c r="F28" s="6"/>
      <c r="G28" s="2">
        <v>40958.795016122</v>
      </c>
      <c r="H28" s="4">
        <f>G28/G5</f>
        <v>4.7905065488831229E-3</v>
      </c>
      <c r="I28">
        <v>1263</v>
      </c>
      <c r="J28" s="4">
        <f>I28/I5</f>
        <v>2.9323947193677356E-3</v>
      </c>
      <c r="K28" s="2">
        <v>159373.34861814001</v>
      </c>
    </row>
    <row r="29" spans="2:11">
      <c r="E29" s="6" t="s">
        <v>29</v>
      </c>
      <c r="F29" s="6"/>
      <c r="G29" s="2">
        <v>42083.828083400003</v>
      </c>
      <c r="H29" s="4">
        <f>G29/G5</f>
        <v>4.9220894793473606E-3</v>
      </c>
      <c r="I29">
        <v>992</v>
      </c>
      <c r="J29" s="4">
        <f>I29/I5</f>
        <v>2.3031952190125052E-3</v>
      </c>
      <c r="K29" s="2">
        <v>699.73258693299999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M2" sqref="M2"/>
    </sheetView>
  </sheetViews>
  <sheetFormatPr defaultRowHeight="30" customHeight="1"/>
  <cols>
    <col min="5" max="5" width="28.28515625" customWidth="1"/>
  </cols>
  <sheetData>
    <row r="1" spans="1:5" ht="71.2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8490613.5843322631</v>
      </c>
    </row>
    <row r="4" spans="1:5">
      <c r="A4" t="s">
        <v>32</v>
      </c>
      <c r="B4">
        <f>'NEWT - UK'!$G$8</f>
        <v>271985.44599510171</v>
      </c>
    </row>
    <row r="5" spans="1:5">
      <c r="A5" t="s">
        <v>33</v>
      </c>
      <c r="B5">
        <f>'NEWT - UK'!$G$9</f>
        <v>335551.55966730101</v>
      </c>
    </row>
    <row r="6" spans="1:5">
      <c r="A6" t="s">
        <v>34</v>
      </c>
      <c r="B6">
        <f>'NEWT - UK'!$G$10</f>
        <v>1055.2570620270001</v>
      </c>
    </row>
    <row r="15" spans="1:5">
      <c r="A15" t="s">
        <v>35</v>
      </c>
    </row>
    <row r="16" spans="1:5">
      <c r="A16" t="s">
        <v>31</v>
      </c>
      <c r="B16">
        <f>'NEWT - UK'!$I$7</f>
        <v>277375</v>
      </c>
    </row>
    <row r="17" spans="1:2">
      <c r="A17" t="s">
        <v>32</v>
      </c>
      <c r="B17">
        <f>'NEWT - UK'!$I$8</f>
        <v>9268</v>
      </c>
    </row>
    <row r="18" spans="1:2">
      <c r="A18" t="s">
        <v>33</v>
      </c>
      <c r="B18">
        <f>'NEWT - UK'!$I$9</f>
        <v>641369</v>
      </c>
    </row>
    <row r="19" spans="1:2">
      <c r="A19" t="s">
        <v>34</v>
      </c>
      <c r="B19">
        <f>'NEWT - UK'!$I$10</f>
        <v>30</v>
      </c>
    </row>
    <row r="27" spans="1:2">
      <c r="A27" t="s">
        <v>18</v>
      </c>
    </row>
    <row r="28" spans="1:2">
      <c r="A28" t="s">
        <v>36</v>
      </c>
      <c r="B28">
        <f>'NEWT - UK'!$G$18</f>
        <v>1020694.0500576521</v>
      </c>
    </row>
    <row r="29" spans="1:2">
      <c r="A29" t="s">
        <v>37</v>
      </c>
      <c r="B29">
        <f>'NEWT - UK'!$G$19</f>
        <v>2702008.6136134109</v>
      </c>
    </row>
    <row r="30" spans="1:2">
      <c r="A30" t="s">
        <v>38</v>
      </c>
      <c r="B30">
        <f>'NEWT - UK'!$G$22</f>
        <v>433176.21310592</v>
      </c>
    </row>
    <row r="31" spans="1:2">
      <c r="A31" t="s">
        <v>39</v>
      </c>
      <c r="B31">
        <f>'NEWT - UK'!$G$23</f>
        <v>4606720.1535503818</v>
      </c>
    </row>
    <row r="40" spans="1:2">
      <c r="A40" t="s">
        <v>40</v>
      </c>
    </row>
    <row r="41" spans="1:2">
      <c r="A41" t="s">
        <v>41</v>
      </c>
      <c r="B41">
        <f>'NEWT - UK'!$G$26</f>
        <v>1415071.2222720999</v>
      </c>
    </row>
    <row r="42" spans="1:2">
      <c r="A42" t="s">
        <v>42</v>
      </c>
      <c r="B42">
        <f>'NEWT - UK'!$G$27</f>
        <v>7291244.3052438293</v>
      </c>
    </row>
    <row r="43" spans="1:2">
      <c r="A43" t="s">
        <v>43</v>
      </c>
      <c r="B43">
        <f>'NEWT - UK'!$G$28</f>
        <v>42710.619518255997</v>
      </c>
    </row>
    <row r="44" spans="1:2">
      <c r="A44" t="s">
        <v>44</v>
      </c>
      <c r="B44">
        <f>'NEWT - UK'!$G$29</f>
        <v>13572.883293180001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2023-04-18T09:29:27Z</dcterms:created>
  <dcterms:modified xsi:type="dcterms:W3CDTF">2023-04-18T09:29:27Z</dcterms:modified>
</cp:coreProperties>
</file>