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A745450C-3429-4A58-9F3C-FA52CF1C6C0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<sst xmlns="http://schemas.openxmlformats.org/spreadsheetml/2006/main" count="82" uniqueCount="45">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</sst>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10980260.132025911</c:v>
                </c:pt>
                <c:pt idx="1">
                  <c:v>239197.59229126014</c:v>
                </c:pt>
                <c:pt idx="2">
                  <c:v>422101.60990099498</c:v>
                </c:pt>
                <c:pt idx="3">
                  <c:v>207.66162468300001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97-49DB-9DE7-1EFB4804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316659</c:v>
                </c:pt>
                <c:pt idx="1">
                  <c:v>5475</c:v>
                </c:pt>
                <c:pt idx="2">
                  <c:v>735791</c:v>
                </c:pt>
                <c:pt idx="3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7A-48C9-A128-74AE76879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1290607.1613142609</c:v>
                </c:pt>
                <c:pt idx="1">
                  <c:v>3573265.392919586</c:v>
                </c:pt>
                <c:pt idx="2">
                  <c:v>114481.91358193</c:v>
                </c:pt>
                <c:pt idx="3">
                  <c:v>6241103.2565013925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E9-4665-A418-3DF97926E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1986515.9317696751</c:v>
                </c:pt>
                <c:pt idx="1">
                  <c:v>9230482.8229421321</c:v>
                </c:pt>
                <c:pt idx="2">
                  <c:v>0</c:v>
                </c:pt>
                <c:pt idx="3">
                  <c:v>2458.969605364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2D-43C5-834B-45C9BAB5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11641766.995842848</v>
      </c>
      <c r="H4" s="5"/>
      <c r="I4" s="1">
        <v>1057948</v>
      </c>
      <c r="J4" s="5"/>
      <c r="K4" s="3">
        <v>607377.43656873796</v>
      </c>
    </row>
    <row r="5" spans="1:11" x14ac:dyDescent="0.3">
      <c r="E5" s="6" t="s">
        <v>7</v>
      </c>
      <c r="F5" s="6"/>
      <c r="G5" s="2">
        <v>11219457.724317171</v>
      </c>
      <c r="H5" s="4">
        <f>G5/G4</f>
        <v>0.96372464148470938</v>
      </c>
      <c r="I5">
        <v>322134</v>
      </c>
      <c r="J5" s="4">
        <f>I5/I4</f>
        <v>0.3044894456060222</v>
      </c>
      <c r="K5" s="2">
        <v>374031.20093470899</v>
      </c>
    </row>
    <row r="6" spans="1:11" x14ac:dyDescent="0.3">
      <c r="F6" t="s">
        <v>8</v>
      </c>
    </row>
    <row r="7" spans="1:11" x14ac:dyDescent="0.3">
      <c r="F7" t="s">
        <v>9</v>
      </c>
      <c r="G7" s="2">
        <v>10980260.132025911</v>
      </c>
      <c r="H7" s="4">
        <f>G7/G5</f>
        <v>0.97868011109192732</v>
      </c>
      <c r="I7">
        <v>316659</v>
      </c>
      <c r="J7" s="4">
        <f>I7/I5</f>
        <v>0.98300396729311401</v>
      </c>
      <c r="K7" s="2">
        <v>345183.86545959202</v>
      </c>
    </row>
    <row r="8" spans="1:11" x14ac:dyDescent="0.3">
      <c r="F8" t="s">
        <v>10</v>
      </c>
      <c r="G8" s="2">
        <f>G5-G7</f>
        <v>239197.59229126014</v>
      </c>
      <c r="H8" s="4">
        <f>1-H7</f>
        <v>2.1319888908072682E-2</v>
      </c>
      <c r="I8">
        <f>I5-I7</f>
        <v>5475</v>
      </c>
      <c r="J8" s="4">
        <f>1-J7</f>
        <v>1.6996032706885988E-2</v>
      </c>
      <c r="K8" s="2">
        <f>K5-K7</f>
        <v>28847.335475116968</v>
      </c>
    </row>
    <row r="9" spans="1:11" x14ac:dyDescent="0.3">
      <c r="E9" s="6" t="s">
        <v>11</v>
      </c>
      <c r="F9" s="6"/>
      <c r="G9" s="2">
        <v>422101.60990099498</v>
      </c>
      <c r="H9" s="4">
        <f>1-H5-H10</f>
        <v>3.6257520877348105E-2</v>
      </c>
      <c r="I9">
        <v>735791</v>
      </c>
      <c r="J9" s="4">
        <f>1-J5-J10</f>
        <v>0.69548881419502662</v>
      </c>
      <c r="K9" s="2">
        <v>233124.41670825699</v>
      </c>
    </row>
    <row r="10" spans="1:11" x14ac:dyDescent="0.3">
      <c r="E10" s="6" t="s">
        <v>12</v>
      </c>
      <c r="F10" s="6"/>
      <c r="G10" s="2">
        <v>207.66162468300001</v>
      </c>
      <c r="H10" s="4">
        <f>G10/G4</f>
        <v>1.7837637942517987E-5</v>
      </c>
      <c r="I10">
        <v>23</v>
      </c>
      <c r="J10" s="4">
        <f>I10/I4</f>
        <v>2.1740198951177183E-5</v>
      </c>
      <c r="K10" s="2">
        <v>221.818925772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2942056.8583234632</v>
      </c>
      <c r="H13" s="5">
        <f>G13/G5</f>
        <v>0.26222808005656267</v>
      </c>
      <c r="I13" s="1">
        <f>I14+I15</f>
        <v>93639</v>
      </c>
      <c r="J13" s="5">
        <f>I13/I5</f>
        <v>0.29068338020823631</v>
      </c>
      <c r="K13" s="3">
        <f>K14+K15</f>
        <v>30895.330358251002</v>
      </c>
    </row>
    <row r="14" spans="1:11" x14ac:dyDescent="0.3">
      <c r="E14" s="6" t="s">
        <v>15</v>
      </c>
      <c r="F14" s="6"/>
      <c r="G14" s="2">
        <v>2934443.8487245031</v>
      </c>
      <c r="H14" s="4">
        <f>G14/G7</f>
        <v>0.26724720666368074</v>
      </c>
      <c r="I14">
        <v>93116</v>
      </c>
      <c r="J14" s="4">
        <f>I14/I7</f>
        <v>0.29405764560615677</v>
      </c>
      <c r="K14" s="2">
        <v>30895.330358251002</v>
      </c>
    </row>
    <row r="15" spans="1:11" x14ac:dyDescent="0.3">
      <c r="E15" s="6" t="s">
        <v>16</v>
      </c>
      <c r="F15" s="6"/>
      <c r="G15" s="2">
        <v>7613.0095989600004</v>
      </c>
      <c r="H15" s="4">
        <f>G15/G8</f>
        <v>3.1827283569351238E-2</v>
      </c>
      <c r="I15">
        <v>523</v>
      </c>
      <c r="J15" s="4">
        <f>I15/I8</f>
        <v>9.552511415525114E-2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1290607.1613142609</v>
      </c>
      <c r="H18" s="4">
        <f>G18/G5</f>
        <v>0.11503293590714152</v>
      </c>
      <c r="I18">
        <v>39891</v>
      </c>
      <c r="J18" s="4">
        <f>I18/I5</f>
        <v>0.12383355994710275</v>
      </c>
      <c r="K18" s="2">
        <v>13537.772647857</v>
      </c>
    </row>
    <row r="19" spans="2:11" x14ac:dyDescent="0.3">
      <c r="E19" s="6" t="s">
        <v>20</v>
      </c>
      <c r="F19" s="6"/>
      <c r="G19" s="2">
        <v>3573265.392919586</v>
      </c>
      <c r="H19" s="4">
        <f>G19/G5</f>
        <v>0.31848824432707235</v>
      </c>
      <c r="I19">
        <v>102686</v>
      </c>
      <c r="J19" s="4">
        <f>I19/I5</f>
        <v>0.31876796612589792</v>
      </c>
      <c r="K19" s="2">
        <v>132878.155327538</v>
      </c>
    </row>
    <row r="20" spans="2:11" x14ac:dyDescent="0.3">
      <c r="E20" s="6" t="s">
        <v>21</v>
      </c>
      <c r="F20" s="6"/>
      <c r="G20" s="2">
        <v>6355585.1700833226</v>
      </c>
      <c r="H20" s="4">
        <f>1-H18-H19</f>
        <v>0.56647881976578618</v>
      </c>
      <c r="I20">
        <v>179557</v>
      </c>
      <c r="J20" s="4">
        <f>1-J18-J19</f>
        <v>0.55739847392699926</v>
      </c>
      <c r="K20" s="2">
        <v>227615.272959314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114481.91358193</v>
      </c>
      <c r="H22" s="4">
        <f>G22/G20</f>
        <v>1.8012804567675886E-2</v>
      </c>
      <c r="I22">
        <v>5012</v>
      </c>
      <c r="J22" s="4">
        <f>I22/I20</f>
        <v>2.7913141787844528E-2</v>
      </c>
      <c r="K22" s="2">
        <v>3241.5520477509999</v>
      </c>
    </row>
    <row r="23" spans="2:11" x14ac:dyDescent="0.3">
      <c r="F23" t="s">
        <v>24</v>
      </c>
      <c r="G23" s="2">
        <f>G20-G22</f>
        <v>6241103.2565013925</v>
      </c>
      <c r="H23" s="4">
        <f>1-H22</f>
        <v>0.98198719543232416</v>
      </c>
      <c r="I23">
        <f>I20-I22</f>
        <v>174545</v>
      </c>
      <c r="J23" s="4">
        <f>1-J22</f>
        <v>0.97208685821215546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1986515.9317696751</v>
      </c>
      <c r="H26" s="4">
        <f>G26/G5</f>
        <v>0.1770598883281212</v>
      </c>
      <c r="I26">
        <v>60299</v>
      </c>
      <c r="J26" s="4">
        <f>I26/I5</f>
        <v>0.18718607784338195</v>
      </c>
      <c r="K26" s="2">
        <v>139557.61811652</v>
      </c>
    </row>
    <row r="27" spans="2:11" x14ac:dyDescent="0.3">
      <c r="E27" s="6" t="s">
        <v>27</v>
      </c>
      <c r="F27" s="6"/>
      <c r="G27" s="2">
        <v>9230482.8229421321</v>
      </c>
      <c r="H27" s="4">
        <f>G27/G5</f>
        <v>0.82272094157776332</v>
      </c>
      <c r="I27">
        <v>261800</v>
      </c>
      <c r="J27" s="4">
        <f>I27/I5</f>
        <v>0.81270527171922247</v>
      </c>
      <c r="K27" s="2">
        <v>234473.582818189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2458.969605364</v>
      </c>
      <c r="H29" s="4">
        <f>G29/G5</f>
        <v>2.1917009411554744E-4</v>
      </c>
      <c r="I29">
        <v>35</v>
      </c>
      <c r="J29" s="4">
        <f>I29/I5</f>
        <v>1.0865043739561797E-4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12569871.164534807</v>
      </c>
      <c r="H4" s="5"/>
      <c r="I4" s="1">
        <v>3854753</v>
      </c>
      <c r="J4" s="5"/>
      <c r="K4" s="3">
        <v>153306592.48013106</v>
      </c>
    </row>
    <row r="5" spans="1:11" x14ac:dyDescent="0.3">
      <c r="E5" s="6" t="s">
        <v>7</v>
      </c>
      <c r="F5" s="6"/>
      <c r="G5" s="2">
        <v>10616338.73460184</v>
      </c>
      <c r="H5" s="4">
        <f>G5/G4</f>
        <v>0.84458612149941914</v>
      </c>
      <c r="I5">
        <v>429525</v>
      </c>
      <c r="J5" s="4">
        <f>I5/I4</f>
        <v>0.1114273729081993</v>
      </c>
      <c r="K5" s="2">
        <v>8030686.7560201641</v>
      </c>
    </row>
    <row r="6" spans="1:11" x14ac:dyDescent="0.3">
      <c r="F6" t="s">
        <v>8</v>
      </c>
    </row>
    <row r="7" spans="1:11" x14ac:dyDescent="0.3">
      <c r="F7" t="s">
        <v>9</v>
      </c>
      <c r="G7" s="2">
        <v>10247028.637841895</v>
      </c>
      <c r="H7" s="4">
        <f>G7/G5</f>
        <v>0.96521304510035533</v>
      </c>
      <c r="I7">
        <v>418977</v>
      </c>
      <c r="J7" s="4">
        <f>I7/I5</f>
        <v>0.97544264012572024</v>
      </c>
      <c r="K7" s="2">
        <v>7768732.4700050438</v>
      </c>
    </row>
    <row r="8" spans="1:11" x14ac:dyDescent="0.3">
      <c r="F8" t="s">
        <v>10</v>
      </c>
      <c r="G8" s="2">
        <f>G5-G7</f>
        <v>369310.09675994515</v>
      </c>
      <c r="H8" s="4">
        <f>1-H7</f>
        <v>3.4786954899644673E-2</v>
      </c>
      <c r="I8">
        <f>I5-I7</f>
        <v>10548</v>
      </c>
      <c r="J8" s="4">
        <f>1-J7</f>
        <v>2.4557359874279761E-2</v>
      </c>
      <c r="K8" s="2">
        <f>K5-K7</f>
        <v>261954.28601512033</v>
      </c>
    </row>
    <row r="9" spans="1:11" x14ac:dyDescent="0.3">
      <c r="E9" s="6" t="s">
        <v>11</v>
      </c>
      <c r="F9" s="6"/>
      <c r="G9" s="2">
        <v>1684660.916721287</v>
      </c>
      <c r="H9" s="4">
        <f>1-H5-H10</f>
        <v>0.13402372185599359</v>
      </c>
      <c r="I9">
        <v>3402981</v>
      </c>
      <c r="J9" s="4">
        <f>1-J5-J10</f>
        <v>0.8828013104860416</v>
      </c>
      <c r="K9" s="2">
        <v>141411346.41555715</v>
      </c>
    </row>
    <row r="10" spans="1:11" x14ac:dyDescent="0.3">
      <c r="E10" s="6" t="s">
        <v>12</v>
      </c>
      <c r="F10" s="6"/>
      <c r="G10" s="2">
        <v>268871.51321167999</v>
      </c>
      <c r="H10" s="4">
        <f>G10/G4</f>
        <v>2.1390156644587259E-2</v>
      </c>
      <c r="I10">
        <v>22247</v>
      </c>
      <c r="J10" s="4">
        <f>I10/I4</f>
        <v>5.7713166057591758E-3</v>
      </c>
      <c r="K10" s="2">
        <v>3864559.308553766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1834753.5463840209</v>
      </c>
      <c r="H13" s="5">
        <f>G13/G5</f>
        <v>0.1728235686757062</v>
      </c>
      <c r="I13" s="1">
        <f>I14+I15</f>
        <v>51774</v>
      </c>
      <c r="J13" s="5">
        <f>I13/I5</f>
        <v>0.12053780338746289</v>
      </c>
      <c r="K13" s="3">
        <f>K14+K15</f>
        <v>1432966.9915044899</v>
      </c>
    </row>
    <row r="14" spans="1:11" x14ac:dyDescent="0.3">
      <c r="E14" s="6" t="s">
        <v>15</v>
      </c>
      <c r="F14" s="6"/>
      <c r="G14" s="2">
        <v>1825138.1257751309</v>
      </c>
      <c r="H14" s="4">
        <f>G14/G7</f>
        <v>0.17811388942887929</v>
      </c>
      <c r="I14">
        <v>51309</v>
      </c>
      <c r="J14" s="4">
        <f>I14/I7</f>
        <v>0.12246256954439026</v>
      </c>
      <c r="K14" s="2">
        <v>1432922.626355238</v>
      </c>
    </row>
    <row r="15" spans="1:11" x14ac:dyDescent="0.3">
      <c r="E15" s="6" t="s">
        <v>16</v>
      </c>
      <c r="F15" s="6"/>
      <c r="G15" s="2">
        <v>9615.4206088899991</v>
      </c>
      <c r="H15" s="4">
        <f>G15/G8</f>
        <v>2.603617039785432E-2</v>
      </c>
      <c r="I15">
        <v>465</v>
      </c>
      <c r="J15" s="4">
        <f>I15/I8</f>
        <v>4.4084186575654154E-2</v>
      </c>
      <c r="K15" s="2">
        <v>44.365149252000002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990269.40816647804</v>
      </c>
      <c r="H18" s="4">
        <f>G18/G5</f>
        <v>9.3277864706680119E-2</v>
      </c>
      <c r="I18">
        <v>33190</v>
      </c>
      <c r="J18" s="4">
        <f>I18/I5</f>
        <v>7.7271404458413365E-2</v>
      </c>
      <c r="K18" s="2">
        <v>1196712.0622642089</v>
      </c>
    </row>
    <row r="19" spans="2:11" x14ac:dyDescent="0.3">
      <c r="E19" s="6" t="s">
        <v>20</v>
      </c>
      <c r="F19" s="6"/>
      <c r="G19" s="2">
        <v>3328173.3683711588</v>
      </c>
      <c r="H19" s="4">
        <f>G19/G5</f>
        <v>0.31349540096376549</v>
      </c>
      <c r="I19">
        <v>107385</v>
      </c>
      <c r="J19" s="4">
        <f>I19/I5</f>
        <v>0.25000873057447182</v>
      </c>
      <c r="K19" s="2">
        <v>1417870.7020693489</v>
      </c>
    </row>
    <row r="20" spans="2:11" x14ac:dyDescent="0.3">
      <c r="E20" s="6" t="s">
        <v>21</v>
      </c>
      <c r="F20" s="6"/>
      <c r="G20" s="2">
        <v>6285936.1312524881</v>
      </c>
      <c r="H20" s="4">
        <f>1-H18-H19</f>
        <v>0.59322673432955442</v>
      </c>
      <c r="I20">
        <v>288046</v>
      </c>
      <c r="J20" s="4">
        <f>1-J18-J19</f>
        <v>0.67271986496711478</v>
      </c>
      <c r="K20" s="2">
        <v>4829775.5162264397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443583.66157587402</v>
      </c>
      <c r="H22" s="4">
        <f>G22/G20</f>
        <v>7.056763739142366E-2</v>
      </c>
      <c r="I22">
        <v>44233</v>
      </c>
      <c r="J22" s="4">
        <f>I22/I20</f>
        <v>0.1535622782472244</v>
      </c>
      <c r="K22" s="2">
        <v>713554.44783092104</v>
      </c>
    </row>
    <row r="23" spans="2:11" x14ac:dyDescent="0.3">
      <c r="F23" t="s">
        <v>24</v>
      </c>
      <c r="G23" s="2">
        <f>G20-G22</f>
        <v>5842352.4696766138</v>
      </c>
      <c r="H23" s="4">
        <f>1-H22</f>
        <v>0.92943236260857631</v>
      </c>
      <c r="I23">
        <f>I20-I22</f>
        <v>243813</v>
      </c>
      <c r="J23" s="4">
        <f>1-J22</f>
        <v>0.84643772175277565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1573993.2260880501</v>
      </c>
      <c r="H26" s="4">
        <f>G26/G5</f>
        <v>0.14826139834422697</v>
      </c>
      <c r="I26">
        <v>62976</v>
      </c>
      <c r="J26" s="4">
        <f>I26/I5</f>
        <v>0.14661777544962459</v>
      </c>
      <c r="K26" s="2">
        <v>1654929.6571379751</v>
      </c>
    </row>
    <row r="27" spans="2:11" x14ac:dyDescent="0.3">
      <c r="E27" s="6" t="s">
        <v>27</v>
      </c>
      <c r="F27" s="6"/>
      <c r="G27" s="2">
        <v>9017828.5668033231</v>
      </c>
      <c r="H27" s="4">
        <f>G27/G5</f>
        <v>0.84942924225010907</v>
      </c>
      <c r="I27">
        <v>365061</v>
      </c>
      <c r="J27" s="4">
        <f>I27/I5</f>
        <v>0.84991793259996506</v>
      </c>
      <c r="K27" s="2">
        <v>6295798.1162285479</v>
      </c>
    </row>
    <row r="28" spans="2:11" x14ac:dyDescent="0.3">
      <c r="E28" s="6" t="s">
        <v>28</v>
      </c>
      <c r="F28" s="6"/>
      <c r="G28" s="2">
        <v>3430.6578493950001</v>
      </c>
      <c r="H28" s="4">
        <f>G28/G5</f>
        <v>3.2314886847133601E-4</v>
      </c>
      <c r="I28">
        <v>108</v>
      </c>
      <c r="J28" s="4">
        <f>I28/I5</f>
        <v>2.5144054478784701E-4</v>
      </c>
      <c r="K28" s="2">
        <v>39.297384028000003</v>
      </c>
    </row>
    <row r="29" spans="2:11" x14ac:dyDescent="0.3">
      <c r="E29" s="6" t="s">
        <v>29</v>
      </c>
      <c r="F29" s="6"/>
      <c r="G29" s="2">
        <v>8760.3012564300006</v>
      </c>
      <c r="H29" s="4">
        <f>G29/G5</f>
        <v>8.2517160345284995E-4</v>
      </c>
      <c r="I29">
        <v>353</v>
      </c>
      <c r="J29" s="4">
        <f>I29/I5</f>
        <v>8.21838076945463E-4</v>
      </c>
      <c r="K29" s="2">
        <v>297.92029435299997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10980260.132025911</v>
      </c>
    </row>
    <row r="3" spans="1:2" x14ac:dyDescent="0.3">
      <c r="A3" t="s">
        <v>32</v>
      </c>
      <c r="B3">
        <f>'NEWT - UK'!$G$8</f>
        <v>239197.59229126014</v>
      </c>
    </row>
    <row r="4" spans="1:2" x14ac:dyDescent="0.3">
      <c r="A4" t="s">
        <v>33</v>
      </c>
      <c r="B4">
        <f>'NEWT - UK'!$G$9</f>
        <v>422101.60990099498</v>
      </c>
    </row>
    <row r="5" spans="1:2" x14ac:dyDescent="0.3">
      <c r="A5" t="s">
        <v>34</v>
      </c>
      <c r="B5">
        <f>'NEWT - UK'!$G$10</f>
        <v>207.66162468300001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316659</v>
      </c>
    </row>
    <row r="16" spans="1:2" x14ac:dyDescent="0.3">
      <c r="A16" t="s">
        <v>32</v>
      </c>
      <c r="B16">
        <f>'NEWT - UK'!$I$8</f>
        <v>5475</v>
      </c>
    </row>
    <row r="17" spans="1:2" x14ac:dyDescent="0.3">
      <c r="A17" t="s">
        <v>33</v>
      </c>
      <c r="B17">
        <f>'NEWT - UK'!$I$9</f>
        <v>735791</v>
      </c>
    </row>
    <row r="18" spans="1:2" x14ac:dyDescent="0.3">
      <c r="A18" t="s">
        <v>34</v>
      </c>
      <c r="B18">
        <f>'NEWT - UK'!$I$10</f>
        <v>23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1290607.1613142609</v>
      </c>
    </row>
    <row r="28" spans="1:2" x14ac:dyDescent="0.3">
      <c r="A28" t="s">
        <v>37</v>
      </c>
      <c r="B28">
        <f>'NEWT - UK'!$G$19</f>
        <v>3573265.392919586</v>
      </c>
    </row>
    <row r="29" spans="1:2" x14ac:dyDescent="0.3">
      <c r="A29" t="s">
        <v>38</v>
      </c>
      <c r="B29">
        <f>'NEWT - UK'!$G$22</f>
        <v>114481.91358193</v>
      </c>
    </row>
    <row r="30" spans="1:2" x14ac:dyDescent="0.3">
      <c r="A30" t="s">
        <v>39</v>
      </c>
      <c r="B30">
        <f>'NEWT - UK'!$G$23</f>
        <v>6241103.2565013925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1986515.9317696751</v>
      </c>
    </row>
    <row r="41" spans="1:2" x14ac:dyDescent="0.3">
      <c r="A41" t="s">
        <v>42</v>
      </c>
      <c r="B41">
        <f>'NEWT - UK'!$G$27</f>
        <v>9230482.8229421321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2458.969605364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2024-09-29T20:53:32Z</dcterms:created>
  <dcterms:modified xsi:type="dcterms:W3CDTF">2024-09-29T20:53:32Z</dcterms:modified>
</cp:coreProperties>
</file>