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1F0C45E4-CF51-496A-A4FB-E15F3EF0875B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<sst xmlns="http://schemas.openxmlformats.org/spreadsheetml/2006/main" count="83" uniqueCount="46">
  <si>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January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</si>
  <si>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</si>
  <si>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</si>
  <si>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</si>
  <si>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</si>
  <si>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</si>
  <si>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</si>
  <si>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</si>
  <si>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</si>
  <si>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</si>
  <si>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</si>
  <si>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</si>
  <si>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</si>
  <si>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</si>
  <si>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</si>
  <si>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</si>
  <si>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</si>
  <si>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</si>
  <si>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</si>
  <si>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</si>
  <si>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</si>
  <si>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</si>
  <si>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</si>
  <si>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</si>
  <si>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</si>
  <si>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</si>
  <si>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</si>
  <si>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</si>
  <si>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</si>
  <si>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</si>
  <si>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</si>
  <si>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</si>
  <si>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</si>
  <si>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</si>
  <si>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</si>
  <si>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</si>
  <si>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</si>
  <si>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</si>
  <si>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</si>
  <si>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</si>
  <si>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</si>
  <si>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</si>
  <si>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</si>
  <si>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</si>
  <si>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</si>
  <si>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</t>
    </r>
    <r>
      <rPr>
        <b/>
        <sz val="11"/>
        <rFont val="Calibri"/>
        <family val="2"/>
      </rPr>
      <t>for week ending 06 January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</si>
</sst>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1"/>
      <name val="Calibri"/>
      <family val="2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6842564.9351988649</c:v>
                </c:pt>
                <c:pt idx="1">
                  <c:v>201050.91828698292</c:v>
                </c:pt>
                <c:pt idx="2">
                  <c:v>431687.09908248001</c:v>
                </c:pt>
                <c:pt idx="3">
                  <c:v>11.766397285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60-4F9D-83D6-FB3AD4C01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226574</c:v>
                </c:pt>
                <c:pt idx="1">
                  <c:v>8037</c:v>
                </c:pt>
                <c:pt idx="2">
                  <c:v>547889</c:v>
                </c:pt>
                <c:pt idx="3">
                  <c:v>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A73-4A47-9469-2619A5BA4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735770.01120172604</c:v>
                </c:pt>
                <c:pt idx="1">
                  <c:v>2145541.2780322088</c:v>
                </c:pt>
                <c:pt idx="2">
                  <c:v>322276.60895288101</c:v>
                </c:pt>
                <c:pt idx="3">
                  <c:v>3840027.9552990324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3E-444C-B089-C69737EBF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1179984.355714398</c:v>
                </c:pt>
                <c:pt idx="1">
                  <c:v>5862749.1587943444</c:v>
                </c:pt>
                <c:pt idx="2">
                  <c:v>121.41959855100001</c:v>
                </c:pt>
                <c:pt idx="3">
                  <c:v>760.91937855499998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C11-4264-885F-087B05DD6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7475314.7189656133</v>
      </c>
      <c r="H4" s="5"/>
      <c r="I4" s="1">
        <v>782511</v>
      </c>
      <c r="J4" s="5"/>
      <c r="K4" s="3">
        <v>1900455.2616726661</v>
      </c>
    </row>
    <row r="5" spans="1:11">
      <c r="E5" s="6" t="s">
        <v>7</v>
      </c>
      <c r="F5" s="6"/>
      <c r="G5" s="2">
        <v>7043615.8534858478</v>
      </c>
      <c r="H5" s="4">
        <f>G5/G4</f>
        <v>0.94225007485176471</v>
      </c>
      <c r="I5">
        <v>234611</v>
      </c>
      <c r="J5" s="4">
        <f>I5/I4</f>
        <v>0.29981814952122077</v>
      </c>
      <c r="K5" s="2">
        <v>1713327.83168013</v>
      </c>
    </row>
    <row r="6" spans="1:11">
      <c r="F6" t="s">
        <v>8</v>
      </c>
    </row>
    <row r="7" spans="1:11">
      <c r="F7" t="s">
        <v>9</v>
      </c>
      <c r="G7" s="2">
        <v>6842564.9351988649</v>
      </c>
      <c r="H7" s="4">
        <f>G7/G5</f>
        <v>0.97145629141778311</v>
      </c>
      <c r="I7">
        <v>226574</v>
      </c>
      <c r="J7" s="4">
        <f>I7/I5</f>
        <v>0.96574329421894112</v>
      </c>
      <c r="K7" s="2">
        <v>1699652.1839309621</v>
      </c>
    </row>
    <row r="8" spans="1:11">
      <c r="F8" t="s">
        <v>10</v>
      </c>
      <c r="G8" s="2">
        <f>G5-G7</f>
        <v>201050.91828698292</v>
      </c>
      <c r="H8" s="4">
        <f>1-H7</f>
        <v>2.8543708582216887E-2</v>
      </c>
      <c r="I8">
        <f>I5-I7</f>
        <v>8037</v>
      </c>
      <c r="J8" s="4">
        <f>1-J7</f>
        <v>3.4256705781058883E-2</v>
      </c>
      <c r="K8" s="2">
        <f>K5-K7</f>
        <v>13675.647749167867</v>
      </c>
    </row>
    <row r="9" spans="1:11">
      <c r="E9" s="6" t="s">
        <v>11</v>
      </c>
      <c r="F9" s="6"/>
      <c r="G9" s="2">
        <v>431687.09908248001</v>
      </c>
      <c r="H9" s="4">
        <f>1-H5-H10</f>
        <v>5.7748351114535391E-2</v>
      </c>
      <c r="I9">
        <v>547889</v>
      </c>
      <c r="J9" s="4">
        <f>1-J5-J10</f>
        <v>0.70016779316840272</v>
      </c>
      <c r="K9" s="2">
        <v>187073.42330468199</v>
      </c>
    </row>
    <row r="10" spans="1:11">
      <c r="E10" s="6" t="s">
        <v>12</v>
      </c>
      <c r="F10" s="6"/>
      <c r="G10" s="2">
        <v>11.766397285</v>
      </c>
      <c r="H10" s="4">
        <f>G10/G4</f>
        <v>1.5740336998986124E-6</v>
      </c>
      <c r="I10">
        <v>11</v>
      </c>
      <c r="J10" s="4">
        <f>I10/I4</f>
        <v>1.4057310376467552E-5</v>
      </c>
      <c r="K10" s="2">
        <v>54.006687853999999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1984567.474240697</v>
      </c>
      <c r="H13" s="5">
        <f>G13/G5</f>
        <v>0.28175407567954536</v>
      </c>
      <c r="I13" s="1">
        <f>I14+I15</f>
        <v>74607</v>
      </c>
      <c r="J13" s="5">
        <f>I13/I5</f>
        <v>0.31800299218706712</v>
      </c>
      <c r="K13" s="3">
        <f>K14+K15</f>
        <v>16268.733336128</v>
      </c>
    </row>
    <row r="14" spans="1:11">
      <c r="E14" s="6" t="s">
        <v>15</v>
      </c>
      <c r="F14" s="6"/>
      <c r="G14" s="2">
        <v>1897269.809688227</v>
      </c>
      <c r="H14" s="4">
        <f>G14/G7</f>
        <v>0.27727465177984267</v>
      </c>
      <c r="I14">
        <v>69908</v>
      </c>
      <c r="J14" s="4">
        <f>I14/I7</f>
        <v>0.30854378701881063</v>
      </c>
      <c r="K14" s="2">
        <v>15928.370734888</v>
      </c>
    </row>
    <row r="15" spans="1:11">
      <c r="E15" s="6" t="s">
        <v>16</v>
      </c>
      <c r="F15" s="6"/>
      <c r="G15" s="2">
        <v>87297.66455247</v>
      </c>
      <c r="H15" s="4">
        <f>G15/G8</f>
        <v>0.43420674372578633</v>
      </c>
      <c r="I15">
        <v>4699</v>
      </c>
      <c r="J15" s="4">
        <f>I15/I8</f>
        <v>0.58467089710090825</v>
      </c>
      <c r="K15" s="2">
        <v>340.36260124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735770.01120172604</v>
      </c>
      <c r="H18" s="4">
        <f>G18/G5</f>
        <v>0.10445913384637485</v>
      </c>
      <c r="I18">
        <v>25756</v>
      </c>
      <c r="J18" s="4">
        <f>I18/I5</f>
        <v>0.10978172378959214</v>
      </c>
      <c r="K18" s="2">
        <v>670357.24743023003</v>
      </c>
    </row>
    <row r="19" spans="2:11">
      <c r="E19" s="6" t="s">
        <v>20</v>
      </c>
      <c r="F19" s="6"/>
      <c r="G19" s="2">
        <v>2145541.2780322088</v>
      </c>
      <c r="H19" s="4">
        <f>G19/G5</f>
        <v>0.30460793471160014</v>
      </c>
      <c r="I19">
        <v>76578</v>
      </c>
      <c r="J19" s="4">
        <f>I19/I5</f>
        <v>0.32640413279854741</v>
      </c>
      <c r="K19" s="2">
        <v>23789.685075321999</v>
      </c>
    </row>
    <row r="20" spans="2:11">
      <c r="E20" s="6" t="s">
        <v>21</v>
      </c>
      <c r="F20" s="6"/>
      <c r="G20" s="2">
        <v>4162304.5642519132</v>
      </c>
      <c r="H20" s="4">
        <f>1-H18-H19</f>
        <v>0.59093293144202508</v>
      </c>
      <c r="I20">
        <v>132277</v>
      </c>
      <c r="J20" s="4">
        <f>1-J18-J19</f>
        <v>0.56381414341186042</v>
      </c>
      <c r="K20" s="2">
        <v>1019180.899174578</v>
      </c>
    </row>
    <row r="21" spans="2:11">
      <c r="F21" t="s">
        <v>22</v>
      </c>
    </row>
    <row r="22" spans="2:11">
      <c r="F22" t="s">
        <v>23</v>
      </c>
      <c r="G22" s="2">
        <v>322276.60895288101</v>
      </c>
      <c r="H22" s="4">
        <f>G22/G20</f>
        <v>7.7427445295753711E-2</v>
      </c>
      <c r="I22">
        <v>16479</v>
      </c>
      <c r="J22" s="4">
        <f>I22/I20</f>
        <v>0.12457948093772916</v>
      </c>
      <c r="K22" s="2">
        <v>4579.818810322</v>
      </c>
    </row>
    <row r="23" spans="2:11">
      <c r="F23" t="s">
        <v>24</v>
      </c>
      <c r="G23" s="2">
        <f>G20-G22</f>
        <v>3840027.9552990324</v>
      </c>
      <c r="H23" s="4">
        <f>1-H22</f>
        <v>0.92257255470424626</v>
      </c>
      <c r="I23">
        <f>I20-I22</f>
        <v>115798</v>
      </c>
      <c r="J23" s="4">
        <f>1-J22</f>
        <v>0.87542051906227081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1179984.355714398</v>
      </c>
      <c r="H26" s="4">
        <f>G26/G5</f>
        <v>0.16752537052832461</v>
      </c>
      <c r="I26">
        <v>39286</v>
      </c>
      <c r="J26" s="4">
        <f>I26/I5</f>
        <v>0.16745165401451764</v>
      </c>
      <c r="K26" s="2">
        <v>670942.99180681095</v>
      </c>
    </row>
    <row r="27" spans="2:11">
      <c r="E27" s="6" t="s">
        <v>27</v>
      </c>
      <c r="F27" s="6"/>
      <c r="G27" s="2">
        <v>5862749.1587943444</v>
      </c>
      <c r="H27" s="4">
        <f>G27/G5</f>
        <v>0.83234936157015171</v>
      </c>
      <c r="I27">
        <v>195296</v>
      </c>
      <c r="J27" s="4">
        <f>I27/I5</f>
        <v>0.83242473711803799</v>
      </c>
      <c r="K27" s="2">
        <v>1042384.839873319</v>
      </c>
    </row>
    <row r="28" spans="2:11">
      <c r="E28" s="6" t="s">
        <v>28</v>
      </c>
      <c r="F28" s="6"/>
      <c r="G28" s="2">
        <v>121.41959855100001</v>
      </c>
      <c r="H28" s="4">
        <f>G28/G5</f>
        <v>1.7238248234521493E-5</v>
      </c>
      <c r="I28">
        <v>7</v>
      </c>
      <c r="J28" s="4">
        <f>I28/I5</f>
        <v>2.9836623176236407E-5</v>
      </c>
      <c r="K28" s="2">
        <v>0</v>
      </c>
    </row>
    <row r="29" spans="2:11">
      <c r="E29" s="6" t="s">
        <v>29</v>
      </c>
      <c r="F29" s="6"/>
      <c r="G29" s="2">
        <v>760.91937855499998</v>
      </c>
      <c r="H29" s="4">
        <f>G29/G5</f>
        <v>1.0802965328928678E-4</v>
      </c>
      <c r="I29">
        <v>22</v>
      </c>
      <c r="J29" s="4">
        <f>I29/I5</f>
        <v>9.3772244268171563E-5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11767659.027526999</v>
      </c>
      <c r="H4" s="5"/>
      <c r="I4" s="1">
        <v>4921945</v>
      </c>
      <c r="J4" s="5"/>
      <c r="K4" s="3">
        <v>479463984.85300052</v>
      </c>
    </row>
    <row r="5" spans="1:11">
      <c r="E5" s="6" t="s">
        <v>7</v>
      </c>
      <c r="F5" s="6"/>
      <c r="G5" s="2">
        <v>9365370.2681852635</v>
      </c>
      <c r="H5" s="4">
        <f>G5/G4</f>
        <v>0.79585669896431543</v>
      </c>
      <c r="I5">
        <v>445093</v>
      </c>
      <c r="J5" s="4">
        <f>I5/I4</f>
        <v>9.0430307530864326E-2</v>
      </c>
      <c r="K5" s="2">
        <v>11079381.122370288</v>
      </c>
    </row>
    <row r="6" spans="1:11">
      <c r="F6" t="s">
        <v>8</v>
      </c>
    </row>
    <row r="7" spans="1:11">
      <c r="F7" t="s">
        <v>9</v>
      </c>
      <c r="G7" s="2">
        <v>8971550.9121641405</v>
      </c>
      <c r="H7" s="4">
        <f>G7/G5</f>
        <v>0.95794940886011182</v>
      </c>
      <c r="I7">
        <v>429874</v>
      </c>
      <c r="J7" s="4">
        <f>I7/I5</f>
        <v>0.96580714592231287</v>
      </c>
      <c r="K7" s="2">
        <v>10881398.759011321</v>
      </c>
    </row>
    <row r="8" spans="1:11">
      <c r="F8" t="s">
        <v>10</v>
      </c>
      <c r="G8" s="2">
        <f>G5-G7</f>
        <v>393819.35602112301</v>
      </c>
      <c r="H8" s="4">
        <f>1-H7</f>
        <v>4.2050591139888183E-2</v>
      </c>
      <c r="I8">
        <f>I5-I7</f>
        <v>15219</v>
      </c>
      <c r="J8" s="4">
        <f>1-J7</f>
        <v>3.4192854077687129E-2</v>
      </c>
      <c r="K8" s="2">
        <f>K5-K7</f>
        <v>197982.36335896701</v>
      </c>
    </row>
    <row r="9" spans="1:11">
      <c r="E9" s="6" t="s">
        <v>11</v>
      </c>
      <c r="F9" s="6"/>
      <c r="G9" s="2">
        <v>2171250.8777527139</v>
      </c>
      <c r="H9" s="4">
        <f>1-H5-H10</f>
        <v>0.18451000939725645</v>
      </c>
      <c r="I9">
        <v>4456843</v>
      </c>
      <c r="J9" s="4">
        <f>1-J5-J10</f>
        <v>0.90550442965128619</v>
      </c>
      <c r="K9" s="2">
        <v>464605657.84344453</v>
      </c>
    </row>
    <row r="10" spans="1:11">
      <c r="E10" s="6" t="s">
        <v>12</v>
      </c>
      <c r="F10" s="6"/>
      <c r="G10" s="2">
        <v>231037.881589019</v>
      </c>
      <c r="H10" s="4">
        <f>G10/G4</f>
        <v>1.963329163842812E-2</v>
      </c>
      <c r="I10">
        <v>20009</v>
      </c>
      <c r="J10" s="4">
        <f>I10/I4</f>
        <v>4.0652628178494479E-3</v>
      </c>
      <c r="K10" s="2">
        <v>3778945.8871856672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1607271.4375656128</v>
      </c>
      <c r="H13" s="5">
        <f>G13/G5</f>
        <v>0.17161856835768816</v>
      </c>
      <c r="I13" s="1">
        <f>I14+I15</f>
        <v>48666</v>
      </c>
      <c r="J13" s="5">
        <f>I13/I5</f>
        <v>0.10933894714138394</v>
      </c>
      <c r="K13" s="3">
        <f>K14+K15</f>
        <v>1679421.137720881</v>
      </c>
    </row>
    <row r="14" spans="1:11">
      <c r="E14" s="6" t="s">
        <v>15</v>
      </c>
      <c r="F14" s="6"/>
      <c r="G14" s="2">
        <v>1535010.7057153829</v>
      </c>
      <c r="H14" s="4">
        <f>G14/G7</f>
        <v>0.17109758621936011</v>
      </c>
      <c r="I14">
        <v>45435</v>
      </c>
      <c r="J14" s="4">
        <f>I14/I7</f>
        <v>0.10569376142776721</v>
      </c>
      <c r="K14" s="2">
        <v>1678645.660353791</v>
      </c>
    </row>
    <row r="15" spans="1:11">
      <c r="E15" s="6" t="s">
        <v>16</v>
      </c>
      <c r="F15" s="6"/>
      <c r="G15" s="2">
        <v>72260.731850230004</v>
      </c>
      <c r="H15" s="4">
        <f>G15/G8</f>
        <v>0.18348699916708566</v>
      </c>
      <c r="I15">
        <v>3231</v>
      </c>
      <c r="J15" s="4">
        <f>I15/I8</f>
        <v>0.21230041395623891</v>
      </c>
      <c r="K15" s="2">
        <v>775.47736709000003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784692.12900406995</v>
      </c>
      <c r="H18" s="4">
        <f>G18/G5</f>
        <v>8.3786556914862961E-2</v>
      </c>
      <c r="I18">
        <v>27457</v>
      </c>
      <c r="J18" s="4">
        <f>I18/I5</f>
        <v>6.1688231448259127E-2</v>
      </c>
      <c r="K18" s="2">
        <v>1600924.6063166079</v>
      </c>
    </row>
    <row r="19" spans="2:11">
      <c r="E19" s="6" t="s">
        <v>20</v>
      </c>
      <c r="F19" s="6"/>
      <c r="G19" s="2">
        <v>2183146.1096618902</v>
      </c>
      <c r="H19" s="4">
        <f>G19/G5</f>
        <v>0.23310836060354936</v>
      </c>
      <c r="I19">
        <v>89931</v>
      </c>
      <c r="J19" s="4">
        <f>I19/I5</f>
        <v>0.20204990867077219</v>
      </c>
      <c r="K19" s="2">
        <v>1904712.185980469</v>
      </c>
    </row>
    <row r="20" spans="2:11">
      <c r="E20" s="6" t="s">
        <v>21</v>
      </c>
      <c r="F20" s="6"/>
      <c r="G20" s="2">
        <v>6384427.0367593318</v>
      </c>
      <c r="H20" s="4">
        <f>1-H18-H19</f>
        <v>0.68310508248158774</v>
      </c>
      <c r="I20">
        <v>326748</v>
      </c>
      <c r="J20" s="4">
        <f>1-J18-J19</f>
        <v>0.73626185988096871</v>
      </c>
      <c r="K20" s="2">
        <v>6968216.3583852472</v>
      </c>
    </row>
    <row r="21" spans="2:11">
      <c r="F21" t="s">
        <v>22</v>
      </c>
    </row>
    <row r="22" spans="2:11">
      <c r="F22" t="s">
        <v>23</v>
      </c>
      <c r="G22" s="2">
        <v>852915.81766109401</v>
      </c>
      <c r="H22" s="4">
        <f>G22/G20</f>
        <v>0.13359316548694167</v>
      </c>
      <c r="I22">
        <v>84938</v>
      </c>
      <c r="J22" s="4">
        <f>I22/I20</f>
        <v>0.25994956357804794</v>
      </c>
      <c r="K22" s="2">
        <v>728528.11442315602</v>
      </c>
    </row>
    <row r="23" spans="2:11">
      <c r="F23" t="s">
        <v>24</v>
      </c>
      <c r="G23" s="2">
        <f>G20-G22</f>
        <v>5531511.2190982383</v>
      </c>
      <c r="H23" s="4">
        <f>1-H22</f>
        <v>0.86640683451305833</v>
      </c>
      <c r="I23">
        <f>I20-I22</f>
        <v>241810</v>
      </c>
      <c r="J23" s="4">
        <f>1-J22</f>
        <v>0.74005043642195201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1499070.937937499</v>
      </c>
      <c r="H26" s="4">
        <f>G26/G5</f>
        <v>0.16006531455888454</v>
      </c>
      <c r="I26">
        <v>58913</v>
      </c>
      <c r="J26" s="4">
        <f>I26/I5</f>
        <v>0.13236110206181628</v>
      </c>
      <c r="K26" s="2">
        <v>1026158.014368635</v>
      </c>
    </row>
    <row r="27" spans="2:11">
      <c r="E27" s="6" t="s">
        <v>27</v>
      </c>
      <c r="F27" s="6"/>
      <c r="G27" s="2">
        <v>7856678.7123650573</v>
      </c>
      <c r="H27" s="4">
        <f>G27/G5</f>
        <v>0.83890743103395238</v>
      </c>
      <c r="I27">
        <v>385665</v>
      </c>
      <c r="J27" s="4">
        <f>I27/I5</f>
        <v>0.8664818363802621</v>
      </c>
      <c r="K27" s="2">
        <v>10053148.147611178</v>
      </c>
    </row>
    <row r="28" spans="2:11">
      <c r="E28" s="6" t="s">
        <v>28</v>
      </c>
      <c r="F28" s="6"/>
      <c r="G28" s="2">
        <v>6221.1711801060001</v>
      </c>
      <c r="H28" s="4">
        <f>G28/G5</f>
        <v>6.6427391570835165E-4</v>
      </c>
      <c r="I28">
        <v>145</v>
      </c>
      <c r="J28" s="4">
        <f>I28/I5</f>
        <v>3.2577461339540275E-4</v>
      </c>
      <c r="K28" s="2">
        <v>42.471429999999998</v>
      </c>
    </row>
    <row r="29" spans="2:11">
      <c r="E29" s="6" t="s">
        <v>29</v>
      </c>
      <c r="F29" s="6"/>
      <c r="G29" s="2">
        <v>3399.4467026030002</v>
      </c>
      <c r="H29" s="4">
        <f>G29/G5</f>
        <v>3.6298049145490048E-4</v>
      </c>
      <c r="I29">
        <v>370</v>
      </c>
      <c r="J29" s="4">
        <f>I29/I5</f>
        <v>8.3128694452620018E-4</v>
      </c>
      <c r="K29" s="2">
        <v>32.488960476000003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R4" sqref="R4"/>
    </sheetView>
  </sheetViews>
  <sheetFormatPr defaultRowHeight="30" customHeight="1"/>
  <cols>
    <col min="6" max="6" width="41.5703125" customWidth="1"/>
  </cols>
  <sheetData>
    <row r="1" spans="1:6" ht="54.75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UK'!$G$7</f>
        <v>6842564.9351988649</v>
      </c>
    </row>
    <row r="4" spans="1:6">
      <c r="A4" t="s">
        <v>32</v>
      </c>
      <c r="B4">
        <f>'NEWT - UK'!$G$8</f>
        <v>201050.91828698292</v>
      </c>
    </row>
    <row r="5" spans="1:6">
      <c r="A5" t="s">
        <v>33</v>
      </c>
      <c r="B5">
        <f>'NEWT - UK'!$G$9</f>
        <v>431687.09908248001</v>
      </c>
    </row>
    <row r="6" spans="1:6">
      <c r="A6" t="s">
        <v>34</v>
      </c>
      <c r="B6">
        <f>'NEWT - UK'!$G$10</f>
        <v>11.766397285</v>
      </c>
    </row>
    <row r="15" spans="1:6">
      <c r="A15" t="s">
        <v>35</v>
      </c>
    </row>
    <row r="16" spans="1:6">
      <c r="A16" t="s">
        <v>31</v>
      </c>
      <c r="B16">
        <f>'NEWT - UK'!$I$7</f>
        <v>226574</v>
      </c>
    </row>
    <row r="17" spans="1:2">
      <c r="A17" t="s">
        <v>32</v>
      </c>
      <c r="B17">
        <f>'NEWT - UK'!$I$8</f>
        <v>8037</v>
      </c>
    </row>
    <row r="18" spans="1:2">
      <c r="A18" t="s">
        <v>33</v>
      </c>
      <c r="B18">
        <f>'NEWT - UK'!$I$9</f>
        <v>547889</v>
      </c>
    </row>
    <row r="19" spans="1:2">
      <c r="A19" t="s">
        <v>34</v>
      </c>
      <c r="B19">
        <f>'NEWT - UK'!$I$10</f>
        <v>11</v>
      </c>
    </row>
    <row r="27" spans="1:2">
      <c r="A27" t="s">
        <v>18</v>
      </c>
    </row>
    <row r="28" spans="1:2">
      <c r="A28" t="s">
        <v>36</v>
      </c>
      <c r="B28">
        <f>'NEWT - UK'!$G$18</f>
        <v>735770.01120172604</v>
      </c>
    </row>
    <row r="29" spans="1:2">
      <c r="A29" t="s">
        <v>37</v>
      </c>
      <c r="B29">
        <f>'NEWT - UK'!$G$19</f>
        <v>2145541.2780322088</v>
      </c>
    </row>
    <row r="30" spans="1:2">
      <c r="A30" t="s">
        <v>38</v>
      </c>
      <c r="B30">
        <f>'NEWT - UK'!$G$22</f>
        <v>322276.60895288101</v>
      </c>
    </row>
    <row r="31" spans="1:2">
      <c r="A31" t="s">
        <v>39</v>
      </c>
      <c r="B31">
        <f>'NEWT - UK'!$G$23</f>
        <v>3840027.9552990324</v>
      </c>
    </row>
    <row r="40" spans="1:2">
      <c r="A40" t="s">
        <v>40</v>
      </c>
    </row>
    <row r="41" spans="1:2">
      <c r="A41" t="s">
        <v>41</v>
      </c>
      <c r="B41">
        <f>'NEWT - UK'!$G$26</f>
        <v>1179984.355714398</v>
      </c>
    </row>
    <row r="42" spans="1:2">
      <c r="A42" t="s">
        <v>42</v>
      </c>
      <c r="B42">
        <f>'NEWT - UK'!$G$27</f>
        <v>5862749.1587943444</v>
      </c>
    </row>
    <row r="43" spans="1:2">
      <c r="A43" t="s">
        <v>43</v>
      </c>
      <c r="B43">
        <f>'NEWT - UK'!$G$28</f>
        <v>121.41959855100001</v>
      </c>
    </row>
    <row r="44" spans="1:2">
      <c r="A44" t="s">
        <v>44</v>
      </c>
      <c r="B44">
        <f>'NEWT - UK'!$G$29</f>
        <v>760.91937855499998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2023-01-12T10:52:26Z</dcterms:created>
  <dcterms:modified xsi:type="dcterms:W3CDTF">2023-01-12T10:52:26Z</dcterms:modified>
</cp:coreProperties>
</file>