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A33A15E-A5F8-41EB-B0D1-6ECFC80B2F5B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H20" i="5"/>
  <c r="J19" i="5"/>
  <c r="H19" i="5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G8" i="5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1" i="3" s="1"/>
  <c r="J22" i="2"/>
  <c r="J23" i="2" s="1"/>
  <c r="H22" i="2"/>
  <c r="J19" i="2"/>
  <c r="H19" i="2"/>
  <c r="H20" i="2" s="1"/>
  <c r="J18" i="2"/>
  <c r="J20" i="2" s="1"/>
  <c r="H18" i="2"/>
  <c r="J15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<sst xmlns="http://schemas.openxmlformats.org/spreadsheetml/2006/main" count="83" uniqueCount="46">
  <si>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05 May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</si>
  <si>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</si>
  <si>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</si>
  <si>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</si>
  <si>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</si>
  <si>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</si>
  <si>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</si>
  <si>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</si>
  <si>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</si>
  <si>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</si>
  <si>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</si>
  <si>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</si>
  <si>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</si>
  <si>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</si>
  <si>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</si>
  <si>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</si>
  <si>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</si>
  <si>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</si>
  <si>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</si>
  <si>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</si>
  <si>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</si>
  <si>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</si>
  <si>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</si>
  <si>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</si>
  <si>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</si>
  <si>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</si>
  <si>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</si>
  <si>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</si>
  <si>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</si>
  <si>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</si>
  <si>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</si>
  <si>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</si>
  <si>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</si>
  <si>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</si>
  <si>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</si>
  <si>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</si>
  <si>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</si>
  <si>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</si>
  <si>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</si>
  <si>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</si>
  <si>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</si>
  <si>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</si>
  <si>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</si>
  <si>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</si>
  <si>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</si>
  <si>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2"/>
        <rFont val="Calibri"/>
        <family val="2"/>
      </rPr>
      <t>SFTR Public Data</t>
    </r>
    <r>
      <rPr>
        <sz val="11"/>
        <rFont val="Calibri"/>
      </rPr>
      <t xml:space="preserve">
for week ending 05 May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</si>
</sst>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8372193.3265998522</c:v>
                </c:pt>
                <c:pt idx="1">
                  <c:v>215842.87479773443</c:v>
                </c:pt>
                <c:pt idx="2">
                  <c:v>307252.226940936</c:v>
                </c:pt>
                <c:pt idx="3">
                  <c:v>34.206646522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CF1-4003-8C47-B6E4749C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279245</c:v>
                </c:pt>
                <c:pt idx="1">
                  <c:v>8631</c:v>
                </c:pt>
                <c:pt idx="2">
                  <c:v>570035</c:v>
                </c:pt>
                <c:pt idx="3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303-4B00-88B6-F936B407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889326.254073216</c:v>
                </c:pt>
                <c:pt idx="1">
                  <c:v>2638521.067913434</c:v>
                </c:pt>
                <c:pt idx="2">
                  <c:v>450918.48140098603</c:v>
                </c:pt>
                <c:pt idx="3">
                  <c:v>4609270.3980099494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1ED-48FC-AB1A-15F595AF2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1513351.432912295</c:v>
                </c:pt>
                <c:pt idx="1">
                  <c:v>6981028.0433211504</c:v>
                </c:pt>
                <c:pt idx="2">
                  <c:v>71181.026056433999</c:v>
                </c:pt>
                <c:pt idx="3">
                  <c:v>22475.699107707002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9B-458F-B3FC-B89BCAFC9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8895322.6349850446</v>
      </c>
      <c r="H4" s="5"/>
      <c r="I4" s="1">
        <v>857922</v>
      </c>
      <c r="J4" s="5"/>
      <c r="K4" s="3">
        <v>9950141.0424927194</v>
      </c>
    </row>
    <row r="5" spans="1:11">
      <c r="E5" s="6" t="s">
        <v>7</v>
      </c>
      <c r="F5" s="6"/>
      <c r="G5" s="2">
        <v>8588036.2013975866</v>
      </c>
      <c r="H5" s="4">
        <f>G5/G4</f>
        <v>0.96545527956693677</v>
      </c>
      <c r="I5">
        <v>287876</v>
      </c>
      <c r="J5" s="4">
        <f>I5/I4</f>
        <v>0.33555031809418573</v>
      </c>
      <c r="K5" s="2">
        <v>9678522.2293005772</v>
      </c>
    </row>
    <row r="6" spans="1:11">
      <c r="F6" t="s">
        <v>8</v>
      </c>
    </row>
    <row r="7" spans="1:11">
      <c r="F7" t="s">
        <v>9</v>
      </c>
      <c r="G7" s="2">
        <v>8372193.3265998522</v>
      </c>
      <c r="H7" s="4">
        <f>G7/G5</f>
        <v>0.97486702783546619</v>
      </c>
      <c r="I7">
        <v>279245</v>
      </c>
      <c r="J7" s="4">
        <f>I7/I5</f>
        <v>0.97001834123025188</v>
      </c>
      <c r="K7" s="2">
        <v>9663854.7414338123</v>
      </c>
    </row>
    <row r="8" spans="1:11">
      <c r="F8" t="s">
        <v>10</v>
      </c>
      <c r="G8" s="2">
        <f>G5-G7</f>
        <v>215842.87479773443</v>
      </c>
      <c r="H8" s="4">
        <f>1-H7</f>
        <v>2.5132972164533807E-2</v>
      </c>
      <c r="I8">
        <f>I5-I7</f>
        <v>8631</v>
      </c>
      <c r="J8" s="4">
        <f>1-J7</f>
        <v>2.9981658769748121E-2</v>
      </c>
      <c r="K8" s="2">
        <f>K5-K7</f>
        <v>14667.487866764888</v>
      </c>
    </row>
    <row r="9" spans="1:11">
      <c r="E9" s="6" t="s">
        <v>11</v>
      </c>
      <c r="F9" s="6"/>
      <c r="G9" s="2">
        <v>307252.226940936</v>
      </c>
      <c r="H9" s="4">
        <f>1-H5-H10</f>
        <v>3.4540874968662927E-2</v>
      </c>
      <c r="I9">
        <v>570035</v>
      </c>
      <c r="J9" s="4">
        <f>1-J5-J10</f>
        <v>0.66443686022738668</v>
      </c>
      <c r="K9" s="2">
        <v>271555.72115460999</v>
      </c>
    </row>
    <row r="10" spans="1:11">
      <c r="E10" s="6" t="s">
        <v>12</v>
      </c>
      <c r="F10" s="6"/>
      <c r="G10" s="2">
        <v>34.206646522</v>
      </c>
      <c r="H10" s="4">
        <f>G10/G4</f>
        <v>3.8454644002980009E-6</v>
      </c>
      <c r="I10">
        <v>11</v>
      </c>
      <c r="J10" s="4">
        <f>I10/I4</f>
        <v>1.2821678427642606E-5</v>
      </c>
      <c r="K10" s="2">
        <v>63.092037531000003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2277542.9162842259</v>
      </c>
      <c r="H13" s="5">
        <f>G13/G5</f>
        <v>0.26519950112851021</v>
      </c>
      <c r="I13" s="1">
        <f>I14+I15</f>
        <v>77058</v>
      </c>
      <c r="J13" s="5">
        <f>I13/I5</f>
        <v>0.26767775014242245</v>
      </c>
      <c r="K13" s="3">
        <f>K14+K15</f>
        <v>37385.943324364001</v>
      </c>
    </row>
    <row r="14" spans="1:11">
      <c r="E14" s="6" t="s">
        <v>15</v>
      </c>
      <c r="F14" s="6"/>
      <c r="G14" s="2">
        <v>2206904.832561926</v>
      </c>
      <c r="H14" s="4">
        <f>G14/G7</f>
        <v>0.26359936356823271</v>
      </c>
      <c r="I14">
        <v>72761</v>
      </c>
      <c r="J14" s="4">
        <f>I14/I7</f>
        <v>0.2605633046249709</v>
      </c>
      <c r="K14" s="2">
        <v>37378.441588344002</v>
      </c>
    </row>
    <row r="15" spans="1:11">
      <c r="E15" s="6" t="s">
        <v>16</v>
      </c>
      <c r="F15" s="6"/>
      <c r="G15" s="2">
        <v>70638.083722299998</v>
      </c>
      <c r="H15" s="4">
        <f>G15/G8</f>
        <v>0.32726622914235498</v>
      </c>
      <c r="I15">
        <v>4297</v>
      </c>
      <c r="J15" s="4">
        <f>I15/I8</f>
        <v>0.49785656354999419</v>
      </c>
      <c r="K15" s="2">
        <v>7.5017360200000001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889326.254073216</v>
      </c>
      <c r="H18" s="4">
        <f>G18/G5</f>
        <v>0.10355408771198359</v>
      </c>
      <c r="I18">
        <v>28851</v>
      </c>
      <c r="J18" s="4">
        <f>I18/I5</f>
        <v>0.10022023371173699</v>
      </c>
      <c r="K18" s="2">
        <v>13966.897070233001</v>
      </c>
    </row>
    <row r="19" spans="2:11">
      <c r="E19" s="6" t="s">
        <v>20</v>
      </c>
      <c r="F19" s="6"/>
      <c r="G19" s="2">
        <v>2638521.067913434</v>
      </c>
      <c r="H19" s="4">
        <f>G19/G5</f>
        <v>0.30723217811821174</v>
      </c>
      <c r="I19">
        <v>94079</v>
      </c>
      <c r="J19" s="4">
        <f>I19/I5</f>
        <v>0.32680390167988993</v>
      </c>
      <c r="K19" s="2">
        <v>8942494.2356943376</v>
      </c>
    </row>
    <row r="20" spans="2:11">
      <c r="E20" s="6" t="s">
        <v>21</v>
      </c>
      <c r="F20" s="6"/>
      <c r="G20" s="2">
        <v>5060188.8794109356</v>
      </c>
      <c r="H20" s="4">
        <f>1-H18-H19</f>
        <v>0.58921373416980471</v>
      </c>
      <c r="I20">
        <v>164946</v>
      </c>
      <c r="J20" s="4">
        <f>1-J18-J19</f>
        <v>0.57297586460837302</v>
      </c>
      <c r="K20" s="2">
        <v>722061.09653600701</v>
      </c>
    </row>
    <row r="21" spans="2:11">
      <c r="F21" t="s">
        <v>22</v>
      </c>
    </row>
    <row r="22" spans="2:11">
      <c r="F22" t="s">
        <v>23</v>
      </c>
      <c r="G22" s="2">
        <v>450918.48140098603</v>
      </c>
      <c r="H22" s="4">
        <f>G22/G20</f>
        <v>8.9110998056949636E-2</v>
      </c>
      <c r="I22">
        <v>24477</v>
      </c>
      <c r="J22" s="4">
        <f>I22/I20</f>
        <v>0.14839401986104545</v>
      </c>
      <c r="K22" s="2">
        <v>4471.7003313619998</v>
      </c>
    </row>
    <row r="23" spans="2:11">
      <c r="F23" t="s">
        <v>24</v>
      </c>
      <c r="G23" s="2">
        <f>G20-G22</f>
        <v>4609270.3980099494</v>
      </c>
      <c r="H23" s="4">
        <f>1-H22</f>
        <v>0.91088900194305034</v>
      </c>
      <c r="I23">
        <f>I20-I22</f>
        <v>140469</v>
      </c>
      <c r="J23" s="4">
        <f>1-J22</f>
        <v>0.85160598013895461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1513351.432912295</v>
      </c>
      <c r="H26" s="4">
        <f>G26/G5</f>
        <v>0.17621623819727467</v>
      </c>
      <c r="I26">
        <v>45252</v>
      </c>
      <c r="J26" s="4">
        <f>I26/I5</f>
        <v>0.15719268018174493</v>
      </c>
      <c r="K26" s="2">
        <v>8919316.5237535276</v>
      </c>
    </row>
    <row r="27" spans="2:11">
      <c r="E27" s="6" t="s">
        <v>27</v>
      </c>
      <c r="F27" s="6"/>
      <c r="G27" s="2">
        <v>6981028.0433211504</v>
      </c>
      <c r="H27" s="4">
        <f>G27/G5</f>
        <v>0.81287827386953526</v>
      </c>
      <c r="I27">
        <v>239822</v>
      </c>
      <c r="J27" s="4">
        <f>I27/I5</f>
        <v>0.83307396240047793</v>
      </c>
      <c r="K27" s="2">
        <v>759205.70554704999</v>
      </c>
    </row>
    <row r="28" spans="2:11">
      <c r="E28" s="6" t="s">
        <v>28</v>
      </c>
      <c r="F28" s="6"/>
      <c r="G28" s="2">
        <v>71181.026056433999</v>
      </c>
      <c r="H28" s="4">
        <f>G28/G5</f>
        <v>8.2883938058912997E-3</v>
      </c>
      <c r="I28">
        <v>2296</v>
      </c>
      <c r="J28" s="4">
        <f>I28/I5</f>
        <v>7.9756561853020057E-3</v>
      </c>
      <c r="K28" s="2">
        <v>0</v>
      </c>
    </row>
    <row r="29" spans="2:11">
      <c r="E29" s="6" t="s">
        <v>29</v>
      </c>
      <c r="F29" s="6"/>
      <c r="G29" s="2">
        <v>22475.699107707002</v>
      </c>
      <c r="H29" s="4">
        <f>G29/G5</f>
        <v>2.6170941272987865E-3</v>
      </c>
      <c r="I29">
        <v>506</v>
      </c>
      <c r="J29" s="4">
        <f>I29/I5</f>
        <v>1.7577012324750934E-3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11638938.735438691</v>
      </c>
      <c r="H4" s="5"/>
      <c r="I4" s="1">
        <v>4571803</v>
      </c>
      <c r="J4" s="5"/>
      <c r="K4" s="3">
        <v>404857525.43387896</v>
      </c>
    </row>
    <row r="5" spans="1:11">
      <c r="E5" s="6" t="s">
        <v>7</v>
      </c>
      <c r="F5" s="6"/>
      <c r="G5" s="2">
        <v>9459466.4692660887</v>
      </c>
      <c r="H5" s="4">
        <f>G5/G4</f>
        <v>0.81274304163690958</v>
      </c>
      <c r="I5">
        <v>475376</v>
      </c>
      <c r="J5" s="4">
        <f>I5/I4</f>
        <v>0.10397998338948551</v>
      </c>
      <c r="K5" s="2">
        <v>13121665.305470619</v>
      </c>
    </row>
    <row r="6" spans="1:11">
      <c r="F6" t="s">
        <v>8</v>
      </c>
    </row>
    <row r="7" spans="1:11">
      <c r="F7" t="s">
        <v>9</v>
      </c>
      <c r="G7" s="2">
        <v>9089167.6977175716</v>
      </c>
      <c r="H7" s="4">
        <f>G7/G5</f>
        <v>0.960854158873376</v>
      </c>
      <c r="I7">
        <v>460055</v>
      </c>
      <c r="J7" s="4">
        <f>I7/I5</f>
        <v>0.96777077513378884</v>
      </c>
      <c r="K7" s="2">
        <v>12931988.145026162</v>
      </c>
    </row>
    <row r="8" spans="1:11">
      <c r="F8" t="s">
        <v>10</v>
      </c>
      <c r="G8" s="2">
        <f>G5-G7</f>
        <v>370298.77154851705</v>
      </c>
      <c r="H8" s="4">
        <f>1-H7</f>
        <v>3.9145841126624004E-2</v>
      </c>
      <c r="I8">
        <f>I5-I7</f>
        <v>15321</v>
      </c>
      <c r="J8" s="4">
        <f>1-J7</f>
        <v>3.2229224866211159E-2</v>
      </c>
      <c r="K8" s="2">
        <f>K5-K7</f>
        <v>189677.16044445708</v>
      </c>
    </row>
    <row r="9" spans="1:11">
      <c r="E9" s="6" t="s">
        <v>11</v>
      </c>
      <c r="F9" s="6"/>
      <c r="G9" s="2">
        <v>1940413.743448111</v>
      </c>
      <c r="H9" s="4">
        <f>1-H5-H10</f>
        <v>0.16671741191831024</v>
      </c>
      <c r="I9">
        <v>4076238</v>
      </c>
      <c r="J9" s="4">
        <f>1-J5-J10</f>
        <v>0.89160403455704451</v>
      </c>
      <c r="K9" s="2">
        <v>388340484.88291311</v>
      </c>
    </row>
    <row r="10" spans="1:11">
      <c r="E10" s="6" t="s">
        <v>12</v>
      </c>
      <c r="F10" s="6"/>
      <c r="G10" s="2">
        <v>239058.52272449399</v>
      </c>
      <c r="H10" s="4">
        <f>G10/G4</f>
        <v>2.053954644478017E-2</v>
      </c>
      <c r="I10">
        <v>20189</v>
      </c>
      <c r="J10" s="4">
        <f>I10/I4</f>
        <v>4.4159820534699331E-3</v>
      </c>
      <c r="K10" s="2">
        <v>3395375.245495243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1705980.394736991</v>
      </c>
      <c r="H13" s="5">
        <f>G13/G5</f>
        <v>0.1803463652289207</v>
      </c>
      <c r="I13" s="1">
        <f>I14+I15</f>
        <v>50282</v>
      </c>
      <c r="J13" s="5">
        <f>I13/I5</f>
        <v>0.10577311433475817</v>
      </c>
      <c r="K13" s="3">
        <f>K14+K15</f>
        <v>1730787.024225696</v>
      </c>
    </row>
    <row r="14" spans="1:11">
      <c r="E14" s="6" t="s">
        <v>15</v>
      </c>
      <c r="F14" s="6"/>
      <c r="G14" s="2">
        <v>1647902.375012771</v>
      </c>
      <c r="H14" s="4">
        <f>G14/G7</f>
        <v>0.18130399062023955</v>
      </c>
      <c r="I14">
        <v>47008</v>
      </c>
      <c r="J14" s="4">
        <f>I14/I7</f>
        <v>0.10217908728304224</v>
      </c>
      <c r="K14" s="2">
        <v>1730736.5216509821</v>
      </c>
    </row>
    <row r="15" spans="1:11">
      <c r="E15" s="6" t="s">
        <v>16</v>
      </c>
      <c r="F15" s="6"/>
      <c r="G15" s="2">
        <v>58078.019724220001</v>
      </c>
      <c r="H15" s="4">
        <f>G15/G8</f>
        <v>0.15684097325343285</v>
      </c>
      <c r="I15">
        <v>3274</v>
      </c>
      <c r="J15" s="4">
        <f>I15/I8</f>
        <v>0.21369362313164936</v>
      </c>
      <c r="K15" s="2">
        <v>50.502574713999998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842067.08825280203</v>
      </c>
      <c r="H18" s="4">
        <f>G18/G5</f>
        <v>8.9018454792211307E-2</v>
      </c>
      <c r="I18">
        <v>28536</v>
      </c>
      <c r="J18" s="4">
        <f>I18/I5</f>
        <v>6.0028272357039482E-2</v>
      </c>
      <c r="K18" s="2">
        <v>1449831.852109306</v>
      </c>
    </row>
    <row r="19" spans="2:11">
      <c r="E19" s="6" t="s">
        <v>20</v>
      </c>
      <c r="F19" s="6"/>
      <c r="G19" s="2">
        <v>2490284.6095880298</v>
      </c>
      <c r="H19" s="4">
        <f>G19/G5</f>
        <v>0.2632584636436941</v>
      </c>
      <c r="I19">
        <v>104646</v>
      </c>
      <c r="J19" s="4">
        <f>I19/I5</f>
        <v>0.22013311568106089</v>
      </c>
      <c r="K19" s="2">
        <v>6288385.432775056</v>
      </c>
    </row>
    <row r="20" spans="2:11">
      <c r="E20" s="6" t="s">
        <v>21</v>
      </c>
      <c r="F20" s="6"/>
      <c r="G20" s="2">
        <v>6114633.0600784393</v>
      </c>
      <c r="H20" s="4">
        <f>1-H18-H19</f>
        <v>0.64772308156409464</v>
      </c>
      <c r="I20">
        <v>341241</v>
      </c>
      <c r="J20" s="4">
        <f>1-J18-J19</f>
        <v>0.71983861196189969</v>
      </c>
      <c r="K20" s="2">
        <v>4789344.172801082</v>
      </c>
    </row>
    <row r="21" spans="2:11">
      <c r="F21" t="s">
        <v>22</v>
      </c>
    </row>
    <row r="22" spans="2:11">
      <c r="F22" t="s">
        <v>23</v>
      </c>
      <c r="G22" s="2">
        <v>865272.239752464</v>
      </c>
      <c r="H22" s="4">
        <f>G22/G20</f>
        <v>0.14150844887188768</v>
      </c>
      <c r="I22">
        <v>94967</v>
      </c>
      <c r="J22" s="4">
        <f>I22/I20</f>
        <v>0.27829891484317537</v>
      </c>
      <c r="K22" s="2">
        <v>714309.76098698005</v>
      </c>
    </row>
    <row r="23" spans="2:11">
      <c r="F23" t="s">
        <v>24</v>
      </c>
      <c r="G23" s="2">
        <f>G20-G22</f>
        <v>5249360.8203259753</v>
      </c>
      <c r="H23" s="4">
        <f>1-H22</f>
        <v>0.85849155112811237</v>
      </c>
      <c r="I23">
        <f>I20-I22</f>
        <v>246274</v>
      </c>
      <c r="J23" s="4">
        <f>1-J22</f>
        <v>0.72170108515682463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1494594.7224844899</v>
      </c>
      <c r="H26" s="4">
        <f>G26/G5</f>
        <v>0.15799989643606696</v>
      </c>
      <c r="I26">
        <v>57043</v>
      </c>
      <c r="J26" s="4">
        <f>I26/I5</f>
        <v>0.1199955403722527</v>
      </c>
      <c r="K26" s="2">
        <v>5402894.8209322393</v>
      </c>
    </row>
    <row r="27" spans="2:11">
      <c r="E27" s="6" t="s">
        <v>27</v>
      </c>
      <c r="F27" s="6"/>
      <c r="G27" s="2">
        <v>7836178.2574859951</v>
      </c>
      <c r="H27" s="4">
        <f>G27/G5</f>
        <v>0.8283953733485736</v>
      </c>
      <c r="I27">
        <v>414773</v>
      </c>
      <c r="J27" s="4">
        <f>I27/I5</f>
        <v>0.87251565076907545</v>
      </c>
      <c r="K27" s="2">
        <v>7644479.0032013301</v>
      </c>
    </row>
    <row r="28" spans="2:11">
      <c r="E28" s="6" t="s">
        <v>28</v>
      </c>
      <c r="F28" s="6"/>
      <c r="G28" s="2">
        <v>73934.158094472994</v>
      </c>
      <c r="H28" s="4">
        <f>G28/G5</f>
        <v>7.8158909209822668E-3</v>
      </c>
      <c r="I28">
        <v>2262</v>
      </c>
      <c r="J28" s="4">
        <f>I28/I5</f>
        <v>4.7583386624482516E-3</v>
      </c>
      <c r="K28" s="2">
        <v>73556.151235559999</v>
      </c>
    </row>
    <row r="29" spans="2:11">
      <c r="E29" s="6" t="s">
        <v>29</v>
      </c>
      <c r="F29" s="6"/>
      <c r="G29" s="2">
        <v>54759.33120113</v>
      </c>
      <c r="H29" s="4">
        <f>G29/G5</f>
        <v>5.7888392943770848E-3</v>
      </c>
      <c r="I29">
        <v>1298</v>
      </c>
      <c r="J29" s="4">
        <f>I29/I5</f>
        <v>2.7304701962236207E-3</v>
      </c>
      <c r="K29" s="2">
        <v>735.33010149200004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R2" sqref="R2"/>
    </sheetView>
  </sheetViews>
  <sheetFormatPr defaultRowHeight="30" customHeight="1"/>
  <cols>
    <col min="6" max="6" width="59.140625" customWidth="1"/>
  </cols>
  <sheetData>
    <row r="1" spans="1:6" ht="75.75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UK'!$G$7</f>
        <v>8372193.3265998522</v>
      </c>
    </row>
    <row r="4" spans="1:6">
      <c r="A4" t="s">
        <v>32</v>
      </c>
      <c r="B4">
        <f>'NEWT - UK'!$G$8</f>
        <v>215842.87479773443</v>
      </c>
    </row>
    <row r="5" spans="1:6">
      <c r="A5" t="s">
        <v>33</v>
      </c>
      <c r="B5">
        <f>'NEWT - UK'!$G$9</f>
        <v>307252.226940936</v>
      </c>
    </row>
    <row r="6" spans="1:6">
      <c r="A6" t="s">
        <v>34</v>
      </c>
      <c r="B6">
        <f>'NEWT - UK'!$G$10</f>
        <v>34.206646522</v>
      </c>
    </row>
    <row r="15" spans="1:6">
      <c r="A15" t="s">
        <v>35</v>
      </c>
    </row>
    <row r="16" spans="1:6">
      <c r="A16" t="s">
        <v>31</v>
      </c>
      <c r="B16">
        <f>'NEWT - UK'!$I$7</f>
        <v>279245</v>
      </c>
    </row>
    <row r="17" spans="1:2">
      <c r="A17" t="s">
        <v>32</v>
      </c>
      <c r="B17">
        <f>'NEWT - UK'!$I$8</f>
        <v>8631</v>
      </c>
    </row>
    <row r="18" spans="1:2">
      <c r="A18" t="s">
        <v>33</v>
      </c>
      <c r="B18">
        <f>'NEWT - UK'!$I$9</f>
        <v>570035</v>
      </c>
    </row>
    <row r="19" spans="1:2">
      <c r="A19" t="s">
        <v>34</v>
      </c>
      <c r="B19">
        <f>'NEWT - UK'!$I$10</f>
        <v>11</v>
      </c>
    </row>
    <row r="27" spans="1:2">
      <c r="A27" t="s">
        <v>18</v>
      </c>
    </row>
    <row r="28" spans="1:2">
      <c r="A28" t="s">
        <v>36</v>
      </c>
      <c r="B28">
        <f>'NEWT - UK'!$G$18</f>
        <v>889326.254073216</v>
      </c>
    </row>
    <row r="29" spans="1:2">
      <c r="A29" t="s">
        <v>37</v>
      </c>
      <c r="B29">
        <f>'NEWT - UK'!$G$19</f>
        <v>2638521.067913434</v>
      </c>
    </row>
    <row r="30" spans="1:2">
      <c r="A30" t="s">
        <v>38</v>
      </c>
      <c r="B30">
        <f>'NEWT - UK'!$G$22</f>
        <v>450918.48140098603</v>
      </c>
    </row>
    <row r="31" spans="1:2">
      <c r="A31" t="s">
        <v>39</v>
      </c>
      <c r="B31">
        <f>'NEWT - UK'!$G$23</f>
        <v>4609270.3980099494</v>
      </c>
    </row>
    <row r="40" spans="1:2">
      <c r="A40" t="s">
        <v>40</v>
      </c>
    </row>
    <row r="41" spans="1:2">
      <c r="A41" t="s">
        <v>41</v>
      </c>
      <c r="B41">
        <f>'NEWT - UK'!$G$26</f>
        <v>1513351.432912295</v>
      </c>
    </row>
    <row r="42" spans="1:2">
      <c r="A42" t="s">
        <v>42</v>
      </c>
      <c r="B42">
        <f>'NEWT - UK'!$G$27</f>
        <v>6981028.0433211504</v>
      </c>
    </row>
    <row r="43" spans="1:2">
      <c r="A43" t="s">
        <v>43</v>
      </c>
      <c r="B43">
        <f>'NEWT - UK'!$G$28</f>
        <v>71181.026056433999</v>
      </c>
    </row>
    <row r="44" spans="1:2">
      <c r="A44" t="s">
        <v>44</v>
      </c>
      <c r="B44">
        <f>'NEWT - UK'!$G$29</f>
        <v>22475.699107707002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2023-05-18T15:08:22Z</dcterms:created>
  <dcterms:modified xsi:type="dcterms:W3CDTF">2023-05-18T15:08:22Z</dcterms:modified>
</cp:coreProperties>
</file>