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UK/"/>
    </mc:Choice>
  </mc:AlternateContent>
  <xr:revisionPtr revIDLastSave="0" documentId="8_{513B56C1-2B4B-4550-915F-253BEF754554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4" i="5"/>
  <c r="H14" i="5"/>
  <c r="K13" i="5"/>
  <c r="J13" i="5"/>
  <c r="I13" i="5"/>
  <c r="G13" i="5"/>
  <c r="H13" i="5" s="1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B17" i="3" s="1"/>
  <c r="H8" i="2"/>
  <c r="G8" i="2"/>
  <c r="H15" i="2" s="1"/>
  <c r="J7" i="2"/>
  <c r="H7" i="2"/>
  <c r="J5" i="2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<sst xmlns="http://schemas.openxmlformats.org/spreadsheetml/2006/main" count="83" uniqueCount="46">
  <si>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04 November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</si>
  <si>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</si>
  <si>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</si>
  <si>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</si>
  <si>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</si>
  <si>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</si>
  <si>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</si>
  <si>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</si>
  <si>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</si>
  <si>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</si>
  <si>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</si>
  <si>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</si>
  <si>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</si>
  <si>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</si>
  <si>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</si>
  <si>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</si>
  <si>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</si>
  <si>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</si>
  <si>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</si>
  <si>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</si>
  <si>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</si>
  <si>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</si>
  <si>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</si>
  <si>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</si>
  <si>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</si>
  <si>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</si>
  <si>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</si>
  <si>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</si>
  <si>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</si>
  <si>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</si>
  <si>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</si>
  <si>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</si>
  <si>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</si>
  <si>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</si>
  <si>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</si>
  <si>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</si>
  <si>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</si>
  <si>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</si>
  <si>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</si>
  <si>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</si>
  <si>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</si>
  <si>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</si>
  <si>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</si>
  <si>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</si>
  <si>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</si>
  <si>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04 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</si>
</sst>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9100856.1773119401</c:v>
                </c:pt>
                <c:pt idx="1">
                  <c:v>293057.02229529619</c:v>
                </c:pt>
                <c:pt idx="2">
                  <c:v>612214.90272778203</c:v>
                </c:pt>
                <c:pt idx="3">
                  <c:v>216.02424609100001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61-43F3-832A-F11BB327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288319</c:v>
                </c:pt>
                <c:pt idx="1">
                  <c:v>11607</c:v>
                </c:pt>
                <c:pt idx="2">
                  <c:v>627160</c:v>
                </c:pt>
                <c:pt idx="3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DF-45C2-9E9E-3DD6A074D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1247534.9254460989</c:v>
                </c:pt>
                <c:pt idx="1">
                  <c:v>2738565.596807343</c:v>
                </c:pt>
                <c:pt idx="2">
                  <c:v>429844.44525414798</c:v>
                </c:pt>
                <c:pt idx="3">
                  <c:v>4977968.2320996467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0D-45C1-966E-54FACE70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1916498.4780425241</c:v>
                </c:pt>
                <c:pt idx="1">
                  <c:v>7476366.8029503673</c:v>
                </c:pt>
                <c:pt idx="2">
                  <c:v>300.10465260000001</c:v>
                </c:pt>
                <c:pt idx="3">
                  <c:v>747.81396174600002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A12-4810-B710-05D3603A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10006344.12658111</v>
      </c>
      <c r="H4" s="5"/>
      <c r="I4" s="1">
        <v>927117</v>
      </c>
      <c r="J4" s="5"/>
      <c r="K4" s="3">
        <v>1365064.391228267</v>
      </c>
    </row>
    <row r="5" spans="1:11" x14ac:dyDescent="0.3">
      <c r="E5" s="6" t="s">
        <v>7</v>
      </c>
      <c r="F5" s="6"/>
      <c r="G5" s="2">
        <v>9393913.1996072363</v>
      </c>
      <c r="H5" s="4">
        <f>G5/G4</f>
        <v>0.93879573606238498</v>
      </c>
      <c r="I5">
        <v>299926</v>
      </c>
      <c r="J5" s="4">
        <f>I5/I4</f>
        <v>0.32350393747498968</v>
      </c>
      <c r="K5" s="2">
        <v>1013015.37951401</v>
      </c>
    </row>
    <row r="6" spans="1:11" x14ac:dyDescent="0.3">
      <c r="F6" t="s">
        <v>8</v>
      </c>
    </row>
    <row r="7" spans="1:11" x14ac:dyDescent="0.3">
      <c r="F7" t="s">
        <v>9</v>
      </c>
      <c r="G7" s="2">
        <v>9100856.1773119401</v>
      </c>
      <c r="H7" s="4">
        <f>G7/G5</f>
        <v>0.96880352031488337</v>
      </c>
      <c r="I7">
        <v>288319</v>
      </c>
      <c r="J7" s="4">
        <f>I7/I5</f>
        <v>0.96130045411201426</v>
      </c>
      <c r="K7" s="2">
        <v>973065.70419510105</v>
      </c>
    </row>
    <row r="8" spans="1:11" x14ac:dyDescent="0.3">
      <c r="F8" t="s">
        <v>10</v>
      </c>
      <c r="G8" s="2">
        <f>G5-G7</f>
        <v>293057.02229529619</v>
      </c>
      <c r="H8" s="4">
        <f>1-H7</f>
        <v>3.1196479685116629E-2</v>
      </c>
      <c r="I8">
        <f>I5-I7</f>
        <v>11607</v>
      </c>
      <c r="J8" s="4">
        <f>1-J7</f>
        <v>3.8699545887985742E-2</v>
      </c>
      <c r="K8" s="2">
        <f>K5-K7</f>
        <v>39949.675318908994</v>
      </c>
    </row>
    <row r="9" spans="1:11" x14ac:dyDescent="0.3">
      <c r="E9" s="6" t="s">
        <v>11</v>
      </c>
      <c r="F9" s="6"/>
      <c r="G9" s="2">
        <v>612214.90272778203</v>
      </c>
      <c r="H9" s="4">
        <f>1-H5-H10</f>
        <v>6.1182675209168522E-2</v>
      </c>
      <c r="I9">
        <v>627160</v>
      </c>
      <c r="J9" s="4">
        <f>1-J5-J10</f>
        <v>0.67646262553701419</v>
      </c>
      <c r="K9" s="2">
        <v>350942.03276210598</v>
      </c>
    </row>
    <row r="10" spans="1:11" x14ac:dyDescent="0.3">
      <c r="E10" s="6" t="s">
        <v>12</v>
      </c>
      <c r="F10" s="6"/>
      <c r="G10" s="2">
        <v>216.02424609100001</v>
      </c>
      <c r="H10" s="4">
        <f>G10/G4</f>
        <v>2.158872844650102E-5</v>
      </c>
      <c r="I10">
        <v>31</v>
      </c>
      <c r="J10" s="4">
        <f>I10/I4</f>
        <v>3.3436987996121306E-5</v>
      </c>
      <c r="K10" s="2">
        <v>1106.9789521509999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2901625.068411957</v>
      </c>
      <c r="H13" s="5">
        <f>G13/G5</f>
        <v>0.30888352987264939</v>
      </c>
      <c r="I13" s="1">
        <f>I14+I15</f>
        <v>90644</v>
      </c>
      <c r="J13" s="5">
        <f>I13/I5</f>
        <v>0.30222121456625967</v>
      </c>
      <c r="K13" s="3">
        <f>K14+K15</f>
        <v>102522.051386879</v>
      </c>
    </row>
    <row r="14" spans="1:11" x14ac:dyDescent="0.3">
      <c r="E14" s="6" t="s">
        <v>15</v>
      </c>
      <c r="F14" s="6"/>
      <c r="G14" s="2">
        <v>2782125.621193287</v>
      </c>
      <c r="H14" s="4">
        <f>G14/G7</f>
        <v>0.30569932839165304</v>
      </c>
      <c r="I14">
        <v>85571</v>
      </c>
      <c r="J14" s="4">
        <f>I14/I7</f>
        <v>0.29679278854324548</v>
      </c>
      <c r="K14" s="2">
        <v>97490.844071189</v>
      </c>
    </row>
    <row r="15" spans="1:11" x14ac:dyDescent="0.3">
      <c r="E15" s="6" t="s">
        <v>16</v>
      </c>
      <c r="F15" s="6"/>
      <c r="G15" s="2">
        <v>119499.44721867</v>
      </c>
      <c r="H15" s="4">
        <f>G15/G8</f>
        <v>0.40776858470314181</v>
      </c>
      <c r="I15">
        <v>5073</v>
      </c>
      <c r="J15" s="4">
        <f>I15/I8</f>
        <v>0.43706384078573274</v>
      </c>
      <c r="K15" s="2">
        <v>5031.2073156899996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1247534.9254460989</v>
      </c>
      <c r="H18" s="4">
        <f>G18/G5</f>
        <v>0.13280247527710379</v>
      </c>
      <c r="I18">
        <v>38214</v>
      </c>
      <c r="J18" s="4">
        <f>I18/I5</f>
        <v>0.12741142815227757</v>
      </c>
      <c r="K18" s="2">
        <v>307551.87804299302</v>
      </c>
    </row>
    <row r="19" spans="2:11" x14ac:dyDescent="0.3">
      <c r="E19" s="6" t="s">
        <v>20</v>
      </c>
      <c r="F19" s="6"/>
      <c r="G19" s="2">
        <v>2738565.596807343</v>
      </c>
      <c r="H19" s="4">
        <f>G19/G5</f>
        <v>0.29152553771966339</v>
      </c>
      <c r="I19">
        <v>91603</v>
      </c>
      <c r="J19" s="4">
        <f>I19/I5</f>
        <v>0.30541866993858485</v>
      </c>
      <c r="K19" s="2">
        <v>63039.298444009997</v>
      </c>
    </row>
    <row r="20" spans="2:11" x14ac:dyDescent="0.3">
      <c r="E20" s="6" t="s">
        <v>21</v>
      </c>
      <c r="F20" s="6"/>
      <c r="G20" s="2">
        <v>5407812.6773537947</v>
      </c>
      <c r="H20" s="4">
        <f>1-H18-H19</f>
        <v>0.57567198700323285</v>
      </c>
      <c r="I20">
        <v>170109</v>
      </c>
      <c r="J20" s="4">
        <f>1-J18-J19</f>
        <v>0.56716990190913763</v>
      </c>
      <c r="K20" s="2">
        <v>642424.20302700705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429844.44525414798</v>
      </c>
      <c r="H22" s="4">
        <f>G22/G20</f>
        <v>7.9485823733170397E-2</v>
      </c>
      <c r="I22">
        <v>19537</v>
      </c>
      <c r="J22" s="4">
        <f>I22/I20</f>
        <v>0.11484989036441341</v>
      </c>
      <c r="K22" s="2">
        <v>30926.609870110999</v>
      </c>
    </row>
    <row r="23" spans="2:11" x14ac:dyDescent="0.3">
      <c r="F23" t="s">
        <v>24</v>
      </c>
      <c r="G23" s="2">
        <f>G20-G22</f>
        <v>4977968.2320996467</v>
      </c>
      <c r="H23" s="4">
        <f>1-H22</f>
        <v>0.92051417626682963</v>
      </c>
      <c r="I23">
        <f>I20-I22</f>
        <v>150572</v>
      </c>
      <c r="J23" s="4">
        <f>1-J22</f>
        <v>0.8851501096355866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1916498.4780425241</v>
      </c>
      <c r="H26" s="4">
        <f>G26/G5</f>
        <v>0.20401492299531293</v>
      </c>
      <c r="I26">
        <v>54230</v>
      </c>
      <c r="J26" s="4">
        <f>I26/I5</f>
        <v>0.18081126677913886</v>
      </c>
      <c r="K26" s="2">
        <v>312834.56101825798</v>
      </c>
    </row>
    <row r="27" spans="2:11" x14ac:dyDescent="0.3">
      <c r="E27" s="6" t="s">
        <v>27</v>
      </c>
      <c r="F27" s="6"/>
      <c r="G27" s="2">
        <v>7476366.8029503673</v>
      </c>
      <c r="H27" s="4">
        <f>G27/G5</f>
        <v>0.79587352406694134</v>
      </c>
      <c r="I27">
        <v>245600</v>
      </c>
      <c r="J27" s="4">
        <f>I27/I5</f>
        <v>0.81886865426805278</v>
      </c>
      <c r="K27" s="2">
        <v>700180.81849575206</v>
      </c>
    </row>
    <row r="28" spans="2:11" x14ac:dyDescent="0.3">
      <c r="E28" s="6" t="s">
        <v>28</v>
      </c>
      <c r="F28" s="6"/>
      <c r="G28" s="2">
        <v>300.10465260000001</v>
      </c>
      <c r="H28" s="4">
        <f>G28/G5</f>
        <v>3.1946713390171361E-5</v>
      </c>
      <c r="I28">
        <v>6</v>
      </c>
      <c r="J28" s="4">
        <f>I28/I5</f>
        <v>2.0004934550522462E-5</v>
      </c>
      <c r="K28" s="2">
        <v>0</v>
      </c>
    </row>
    <row r="29" spans="2:11" x14ac:dyDescent="0.3">
      <c r="E29" s="6" t="s">
        <v>29</v>
      </c>
      <c r="F29" s="6"/>
      <c r="G29" s="2">
        <v>747.81396174600002</v>
      </c>
      <c r="H29" s="4">
        <f>G29/G5</f>
        <v>7.9606224355710086E-5</v>
      </c>
      <c r="I29">
        <v>90</v>
      </c>
      <c r="J29" s="4">
        <f>I29/I5</f>
        <v>3.0007401825783692E-4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11678603.1802634</v>
      </c>
      <c r="H4" s="5"/>
      <c r="I4" s="1">
        <v>4626944</v>
      </c>
      <c r="J4" s="5"/>
      <c r="K4" s="3">
        <v>534160862.47300577</v>
      </c>
    </row>
    <row r="5" spans="1:11" x14ac:dyDescent="0.3">
      <c r="E5" s="6" t="s">
        <v>7</v>
      </c>
      <c r="F5" s="6"/>
      <c r="G5" s="2">
        <v>9403456.0782225579</v>
      </c>
      <c r="H5" s="4">
        <f>G5/G4</f>
        <v>0.80518671052324187</v>
      </c>
      <c r="I5">
        <v>447273</v>
      </c>
      <c r="J5" s="4">
        <f>I5/I4</f>
        <v>9.6667044165652319E-2</v>
      </c>
      <c r="K5" s="2">
        <v>12785716.333358033</v>
      </c>
    </row>
    <row r="6" spans="1:11" x14ac:dyDescent="0.3">
      <c r="F6" t="s">
        <v>8</v>
      </c>
    </row>
    <row r="7" spans="1:11" x14ac:dyDescent="0.3">
      <c r="F7" t="s">
        <v>9</v>
      </c>
      <c r="G7" s="2">
        <v>8988512.1091484316</v>
      </c>
      <c r="H7" s="4">
        <f>G7/G5</f>
        <v>0.95587324855644362</v>
      </c>
      <c r="I7">
        <v>430319</v>
      </c>
      <c r="J7" s="4">
        <f>I7/I5</f>
        <v>0.96209473856011873</v>
      </c>
      <c r="K7" s="2">
        <v>12574993.021863841</v>
      </c>
    </row>
    <row r="8" spans="1:11" x14ac:dyDescent="0.3">
      <c r="F8" t="s">
        <v>10</v>
      </c>
      <c r="G8" s="2">
        <f>G5-G7</f>
        <v>414943.96907412633</v>
      </c>
      <c r="H8" s="4">
        <f>1-H7</f>
        <v>4.4126751443556378E-2</v>
      </c>
      <c r="I8">
        <f>I5-I7</f>
        <v>16954</v>
      </c>
      <c r="J8" s="4">
        <f>1-J7</f>
        <v>3.7905261439881266E-2</v>
      </c>
      <c r="K8" s="2">
        <f>K5-K7</f>
        <v>210723.31149419211</v>
      </c>
    </row>
    <row r="9" spans="1:11" x14ac:dyDescent="0.3">
      <c r="E9" s="6" t="s">
        <v>11</v>
      </c>
      <c r="F9" s="6"/>
      <c r="G9" s="2">
        <v>2047103.524657106</v>
      </c>
      <c r="H9" s="4">
        <f>1-H5-H10</f>
        <v>0.17528667538911416</v>
      </c>
      <c r="I9">
        <v>4160404</v>
      </c>
      <c r="J9" s="4">
        <f>1-J5-J10</f>
        <v>0.89916886826380438</v>
      </c>
      <c r="K9" s="2">
        <v>517488725.79826313</v>
      </c>
    </row>
    <row r="10" spans="1:11" x14ac:dyDescent="0.3">
      <c r="E10" s="6" t="s">
        <v>12</v>
      </c>
      <c r="F10" s="6"/>
      <c r="G10" s="2">
        <v>228043.57738373501</v>
      </c>
      <c r="H10" s="4">
        <f>G10/G4</f>
        <v>1.9526614087643973E-2</v>
      </c>
      <c r="I10">
        <v>19267</v>
      </c>
      <c r="J10" s="4">
        <f>I10/I4</f>
        <v>4.1640875705433221E-3</v>
      </c>
      <c r="K10" s="2">
        <v>3886420.3413846018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1730401.497934293</v>
      </c>
      <c r="H13" s="5">
        <f>G13/G5</f>
        <v>0.18401760837079101</v>
      </c>
      <c r="I13" s="1">
        <f>I14+I15</f>
        <v>49505</v>
      </c>
      <c r="J13" s="5">
        <f>I13/I5</f>
        <v>0.11068184308017698</v>
      </c>
      <c r="K13" s="3">
        <f>K14+K15</f>
        <v>3068074.9418179761</v>
      </c>
    </row>
    <row r="14" spans="1:11" x14ac:dyDescent="0.3">
      <c r="E14" s="6" t="s">
        <v>15</v>
      </c>
      <c r="F14" s="6"/>
      <c r="G14" s="2">
        <v>1654359.635767953</v>
      </c>
      <c r="H14" s="4">
        <f>G14/G7</f>
        <v>0.18405266808108983</v>
      </c>
      <c r="I14">
        <v>46403</v>
      </c>
      <c r="J14" s="4">
        <f>I14/I7</f>
        <v>0.10783395573981162</v>
      </c>
      <c r="K14" s="2">
        <v>3064458.2724012639</v>
      </c>
    </row>
    <row r="15" spans="1:11" x14ac:dyDescent="0.3">
      <c r="E15" s="6" t="s">
        <v>16</v>
      </c>
      <c r="F15" s="6"/>
      <c r="G15" s="2">
        <v>76041.862166339997</v>
      </c>
      <c r="H15" s="4">
        <f>G15/G8</f>
        <v>0.18325814527685241</v>
      </c>
      <c r="I15">
        <v>3102</v>
      </c>
      <c r="J15" s="4">
        <f>I15/I8</f>
        <v>0.18296567181786008</v>
      </c>
      <c r="K15" s="2">
        <v>3616.6694167119999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887239.52096553205</v>
      </c>
      <c r="H18" s="4">
        <f>G18/G5</f>
        <v>9.4352492698965007E-2</v>
      </c>
      <c r="I18">
        <v>30398</v>
      </c>
      <c r="J18" s="4">
        <f>I18/I5</f>
        <v>6.796296668924795E-2</v>
      </c>
      <c r="K18" s="2">
        <v>2603585.9115364929</v>
      </c>
    </row>
    <row r="19" spans="2:11" x14ac:dyDescent="0.3">
      <c r="E19" s="6" t="s">
        <v>20</v>
      </c>
      <c r="F19" s="6"/>
      <c r="G19" s="2">
        <v>2242571.6263320311</v>
      </c>
      <c r="H19" s="4">
        <f>G19/G5</f>
        <v>0.23848376678502253</v>
      </c>
      <c r="I19">
        <v>90165</v>
      </c>
      <c r="J19" s="4">
        <f>I19/I5</f>
        <v>0.20158829171445627</v>
      </c>
      <c r="K19" s="2">
        <v>2573093.7669187048</v>
      </c>
    </row>
    <row r="20" spans="2:11" x14ac:dyDescent="0.3">
      <c r="E20" s="6" t="s">
        <v>21</v>
      </c>
      <c r="F20" s="6"/>
      <c r="G20" s="2">
        <v>6258302.0524571296</v>
      </c>
      <c r="H20" s="4">
        <f>1-H18-H19</f>
        <v>0.66716374051601246</v>
      </c>
      <c r="I20">
        <v>325712</v>
      </c>
      <c r="J20" s="4">
        <f>1-J18-J19</f>
        <v>0.7304487415962958</v>
      </c>
      <c r="K20" s="2">
        <v>6539978.4061271474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796684.20245390094</v>
      </c>
      <c r="H22" s="4">
        <f>G22/G20</f>
        <v>0.12730037568913879</v>
      </c>
      <c r="I22">
        <v>77877</v>
      </c>
      <c r="J22" s="4">
        <f>I22/I20</f>
        <v>0.23909773051038954</v>
      </c>
      <c r="K22" s="2">
        <v>1101177.714114981</v>
      </c>
    </row>
    <row r="23" spans="2:11" x14ac:dyDescent="0.3">
      <c r="F23" t="s">
        <v>24</v>
      </c>
      <c r="G23" s="2">
        <f>G20-G22</f>
        <v>5461617.8500032285</v>
      </c>
      <c r="H23" s="4">
        <f>1-H22</f>
        <v>0.87269962431086123</v>
      </c>
      <c r="I23">
        <f>I20-I22</f>
        <v>247835</v>
      </c>
      <c r="J23" s="4">
        <f>1-J22</f>
        <v>0.76090226948961048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1597426.5972273259</v>
      </c>
      <c r="H26" s="4">
        <f>G26/G5</f>
        <v>0.16987654155441875</v>
      </c>
      <c r="I26">
        <v>60856</v>
      </c>
      <c r="J26" s="4">
        <f>I26/I5</f>
        <v>0.13606007963816283</v>
      </c>
      <c r="K26" s="2">
        <v>1596905.9009844679</v>
      </c>
    </row>
    <row r="27" spans="2:11" x14ac:dyDescent="0.3">
      <c r="E27" s="6" t="s">
        <v>27</v>
      </c>
      <c r="F27" s="6"/>
      <c r="G27" s="2">
        <v>7801461.3287143698</v>
      </c>
      <c r="H27" s="4">
        <f>G27/G5</f>
        <v>0.82963766340991962</v>
      </c>
      <c r="I27">
        <v>386041</v>
      </c>
      <c r="J27" s="4">
        <f>I27/I5</f>
        <v>0.86309927046792456</v>
      </c>
      <c r="K27" s="2">
        <v>11183559.517295919</v>
      </c>
    </row>
    <row r="28" spans="2:11" x14ac:dyDescent="0.3">
      <c r="E28" s="6" t="s">
        <v>28</v>
      </c>
      <c r="F28" s="6"/>
      <c r="G28" s="2">
        <v>1645.133238695</v>
      </c>
      <c r="H28" s="4">
        <f>G28/G5</f>
        <v>1.7494985088567174E-4</v>
      </c>
      <c r="I28">
        <v>60</v>
      </c>
      <c r="J28" s="4">
        <f>I28/I5</f>
        <v>1.3414625966691484E-4</v>
      </c>
      <c r="K28" s="2">
        <v>5120.0554161919999</v>
      </c>
    </row>
    <row r="29" spans="2:11" x14ac:dyDescent="0.3">
      <c r="E29" s="6" t="s">
        <v>29</v>
      </c>
      <c r="F29" s="6"/>
      <c r="G29" s="2">
        <v>2923.019042167</v>
      </c>
      <c r="H29" s="4">
        <f>G29/G5</f>
        <v>3.1084518477588396E-4</v>
      </c>
      <c r="I29">
        <v>316</v>
      </c>
      <c r="J29" s="4">
        <f>I29/I5</f>
        <v>7.0650363424575144E-4</v>
      </c>
      <c r="K29" s="2">
        <v>130.859661453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1" sqref="I1"/>
    </sheetView>
  </sheetViews>
  <sheetFormatPr defaultRowHeight="30" customHeight="1" x14ac:dyDescent="0.3"/>
  <cols>
    <col min="5" max="5" width="61.21875" customWidth="1"/>
  </cols>
  <sheetData>
    <row r="1" spans="1:5" ht="87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9100856.1773119401</v>
      </c>
    </row>
    <row r="4" spans="1:5" x14ac:dyDescent="0.3">
      <c r="A4" t="s">
        <v>32</v>
      </c>
      <c r="B4">
        <f>'NEWT - UK'!$G$8</f>
        <v>293057.02229529619</v>
      </c>
    </row>
    <row r="5" spans="1:5" x14ac:dyDescent="0.3">
      <c r="A5" t="s">
        <v>33</v>
      </c>
      <c r="B5">
        <f>'NEWT - UK'!$G$9</f>
        <v>612214.90272778203</v>
      </c>
    </row>
    <row r="6" spans="1:5" x14ac:dyDescent="0.3">
      <c r="A6" t="s">
        <v>34</v>
      </c>
      <c r="B6">
        <f>'NEWT - UK'!$G$10</f>
        <v>216.02424609100001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288319</v>
      </c>
    </row>
    <row r="17" spans="1:2" x14ac:dyDescent="0.3">
      <c r="A17" t="s">
        <v>32</v>
      </c>
      <c r="B17">
        <f>'NEWT - UK'!$I$8</f>
        <v>11607</v>
      </c>
    </row>
    <row r="18" spans="1:2" x14ac:dyDescent="0.3">
      <c r="A18" t="s">
        <v>33</v>
      </c>
      <c r="B18">
        <f>'NEWT - UK'!$I$9</f>
        <v>627160</v>
      </c>
    </row>
    <row r="19" spans="1:2" x14ac:dyDescent="0.3">
      <c r="A19" t="s">
        <v>34</v>
      </c>
      <c r="B19">
        <f>'NEWT - UK'!$I$10</f>
        <v>31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1247534.9254460989</v>
      </c>
    </row>
    <row r="29" spans="1:2" x14ac:dyDescent="0.3">
      <c r="A29" t="s">
        <v>37</v>
      </c>
      <c r="B29">
        <f>'NEWT - UK'!$G$19</f>
        <v>2738565.596807343</v>
      </c>
    </row>
    <row r="30" spans="1:2" x14ac:dyDescent="0.3">
      <c r="A30" t="s">
        <v>38</v>
      </c>
      <c r="B30">
        <f>'NEWT - UK'!$G$22</f>
        <v>429844.44525414798</v>
      </c>
    </row>
    <row r="31" spans="1:2" x14ac:dyDescent="0.3">
      <c r="A31" t="s">
        <v>39</v>
      </c>
      <c r="B31">
        <f>'NEWT - UK'!$G$23</f>
        <v>4977968.2320996467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1916498.4780425241</v>
      </c>
    </row>
    <row r="42" spans="1:2" x14ac:dyDescent="0.3">
      <c r="A42" t="s">
        <v>42</v>
      </c>
      <c r="B42">
        <f>'NEWT - UK'!$G$27</f>
        <v>7476366.8029503673</v>
      </c>
    </row>
    <row r="43" spans="1:2" x14ac:dyDescent="0.3">
      <c r="A43" t="s">
        <v>43</v>
      </c>
      <c r="B43">
        <f>'NEWT - UK'!$G$28</f>
        <v>300.10465260000001</v>
      </c>
    </row>
    <row r="44" spans="1:2" x14ac:dyDescent="0.3">
      <c r="A44" t="s">
        <v>44</v>
      </c>
      <c r="B44">
        <f>'NEWT - UK'!$G$29</f>
        <v>747.81396174600002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2022-11-20T18:20:31Z</dcterms:created>
  <dcterms:modified xsi:type="dcterms:W3CDTF">2022-11-20T18:20:31Z</dcterms:modified>
</cp:coreProperties>
</file>