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BE1BE386-1301-41D3-82AA-0113C1A1589B}" xr6:coauthVersionLast="47" xr6:coauthVersionMax="47" xr10:uidLastSave="{00000000-0000-0000-0000-000000000000}"/>
  <bookViews>
    <workbookView xWindow="-12240" yWindow="-163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H15" i="5"/>
  <c r="J14" i="5"/>
  <c r="H14" i="5"/>
  <c r="K13" i="5"/>
  <c r="I13" i="5"/>
  <c r="J13" i="5" s="1"/>
  <c r="G13" i="5"/>
  <c r="H13" i="5" s="1"/>
  <c r="J10" i="5"/>
  <c r="H10" i="5"/>
  <c r="J9" i="5"/>
  <c r="K8" i="5"/>
  <c r="I8" i="5"/>
  <c r="G8" i="5"/>
  <c r="J7" i="5"/>
  <c r="J8" i="5" s="1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J22" i="2"/>
  <c r="H22" i="2"/>
  <c r="J19" i="2"/>
  <c r="H19" i="2"/>
  <c r="J18" i="2"/>
  <c r="J20" i="2" s="1"/>
  <c r="H18" i="2"/>
  <c r="H20" i="2" s="1"/>
  <c r="J15" i="2"/>
  <c r="H15" i="2"/>
  <c r="J14" i="2"/>
  <c r="H14" i="2"/>
  <c r="K13" i="2"/>
  <c r="I13" i="2"/>
  <c r="J13" i="2" s="1"/>
  <c r="G13" i="2"/>
  <c r="H13" i="2" s="1"/>
  <c r="J10" i="2"/>
  <c r="H10" i="2"/>
  <c r="J9" i="2"/>
  <c r="H9" i="2"/>
  <c r="K8" i="2"/>
  <c r="I8" i="2"/>
  <c r="G8" i="2"/>
  <c r="J7" i="2"/>
  <c r="J8" i="2" s="1"/>
  <c r="H7" i="2"/>
  <c r="H8" i="2" s="1"/>
  <c r="J5" i="2"/>
  <c r="H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<sst xmlns="http://schemas.openxmlformats.org/spreadsheetml/2006/main" count="82" uniqueCount="45">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</sst>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11948742.326172909</c:v>
                </c:pt>
                <c:pt idx="1">
                  <c:v>238020.80161873065</c:v>
                </c:pt>
                <c:pt idx="2">
                  <c:v>643801.374414347</c:v>
                </c:pt>
                <c:pt idx="3">
                  <c:v>360.47841142200002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EBD-4051-9B05-B40F62131E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359144</c:v>
                </c:pt>
                <c:pt idx="1">
                  <c:v>7368</c:v>
                </c:pt>
                <c:pt idx="2">
                  <c:v>1075558</c:v>
                </c:pt>
                <c:pt idx="3">
                  <c:v>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90F-48E2-B594-DCCCA36D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1083204.561408343</c:v>
                </c:pt>
                <c:pt idx="1">
                  <c:v>4708621.5855377587</c:v>
                </c:pt>
                <c:pt idx="2">
                  <c:v>224199.61467127799</c:v>
                </c:pt>
                <c:pt idx="3">
                  <c:v>6170737.3661742611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F75-4A0B-892C-EC5D17320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2038886.729401147</c:v>
                </c:pt>
                <c:pt idx="1">
                  <c:v>10147795.383724824</c:v>
                </c:pt>
                <c:pt idx="2">
                  <c:v>0.7789509</c:v>
                </c:pt>
                <c:pt idx="3">
                  <c:v>80.235714770000001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667-4460-9799-FD6C284E7D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12830924.98061741</v>
      </c>
      <c r="H4" s="5"/>
      <c r="I4" s="1">
        <v>1442087</v>
      </c>
      <c r="J4" s="5"/>
      <c r="K4" s="3">
        <v>780350.25824611401</v>
      </c>
    </row>
    <row r="5" spans="1:11" x14ac:dyDescent="0.25">
      <c r="E5" s="6" t="s">
        <v>7</v>
      </c>
      <c r="F5" s="6"/>
      <c r="G5" s="2">
        <v>12186763.127791639</v>
      </c>
      <c r="H5" s="4">
        <f>G5/G4</f>
        <v>0.94979614846171645</v>
      </c>
      <c r="I5">
        <v>366512</v>
      </c>
      <c r="J5" s="4">
        <f>I5/I4</f>
        <v>0.25415387559835156</v>
      </c>
      <c r="K5" s="2">
        <v>240902.33512975299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11948742.326172909</v>
      </c>
      <c r="H7" s="4">
        <f>G7/G5</f>
        <v>0.9804689071968643</v>
      </c>
      <c r="I7">
        <v>359144</v>
      </c>
      <c r="J7" s="4">
        <f>I7/I5</f>
        <v>0.97989697472388348</v>
      </c>
      <c r="K7" s="2">
        <v>194752.96179178901</v>
      </c>
    </row>
    <row r="8" spans="1:11" x14ac:dyDescent="0.25">
      <c r="F8" t="s">
        <v>10</v>
      </c>
      <c r="G8" s="2">
        <f>G5-G7</f>
        <v>238020.80161873065</v>
      </c>
      <c r="H8" s="4">
        <f>1-H7</f>
        <v>1.9531092803135697E-2</v>
      </c>
      <c r="I8">
        <f>I5-I7</f>
        <v>7368</v>
      </c>
      <c r="J8" s="4">
        <f>1-J7</f>
        <v>2.0103025276116515E-2</v>
      </c>
      <c r="K8" s="2">
        <f>K5-K7</f>
        <v>46149.373337963974</v>
      </c>
    </row>
    <row r="9" spans="1:11" x14ac:dyDescent="0.25">
      <c r="E9" s="6" t="s">
        <v>11</v>
      </c>
      <c r="F9" s="6"/>
      <c r="G9" s="2">
        <v>643801.374414347</v>
      </c>
      <c r="H9" s="4">
        <f>1-H5-H10</f>
        <v>5.0175757039097671E-2</v>
      </c>
      <c r="I9">
        <v>1075558</v>
      </c>
      <c r="J9" s="4">
        <f>1-J5-J10</f>
        <v>0.74583433593118864</v>
      </c>
      <c r="K9" s="2">
        <v>538641.17325489805</v>
      </c>
    </row>
    <row r="10" spans="1:11" x14ac:dyDescent="0.25">
      <c r="E10" s="6" t="s">
        <v>12</v>
      </c>
      <c r="F10" s="6"/>
      <c r="G10" s="2">
        <v>360.47841142200002</v>
      </c>
      <c r="H10" s="4">
        <f>G10/G4</f>
        <v>2.8094499185876638E-5</v>
      </c>
      <c r="I10">
        <v>17</v>
      </c>
      <c r="J10" s="4">
        <f>I10/I4</f>
        <v>1.1788470459826627E-5</v>
      </c>
      <c r="K10" s="2">
        <v>806.749861463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2955685.6684164749</v>
      </c>
      <c r="H13" s="5">
        <f>G13/G5</f>
        <v>0.24253246226441377</v>
      </c>
      <c r="I13" s="1">
        <f>I14+I15</f>
        <v>92124</v>
      </c>
      <c r="J13" s="5">
        <f>I13/I5</f>
        <v>0.25135329811847906</v>
      </c>
      <c r="K13" s="3">
        <f>K14+K15</f>
        <v>44834.761387751998</v>
      </c>
    </row>
    <row r="14" spans="1:11" x14ac:dyDescent="0.25">
      <c r="E14" s="6" t="s">
        <v>15</v>
      </c>
      <c r="F14" s="6"/>
      <c r="G14" s="2">
        <v>2955685.6684164749</v>
      </c>
      <c r="H14" s="4">
        <f>G14/G7</f>
        <v>0.24736374655450108</v>
      </c>
      <c r="I14">
        <v>92124</v>
      </c>
      <c r="J14" s="4">
        <f>I14/I7</f>
        <v>0.2565099235961063</v>
      </c>
      <c r="K14" s="2">
        <v>44834.761387751998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1083204.561408343</v>
      </c>
      <c r="H18" s="4">
        <f>G18/G5</f>
        <v>8.8883697012057242E-2</v>
      </c>
      <c r="I18">
        <v>33748</v>
      </c>
      <c r="J18" s="4">
        <f>I18/I5</f>
        <v>9.2078840529095915E-2</v>
      </c>
      <c r="K18" s="2">
        <v>30668.092446907001</v>
      </c>
    </row>
    <row r="19" spans="2:11" x14ac:dyDescent="0.25">
      <c r="E19" s="6" t="s">
        <v>20</v>
      </c>
      <c r="F19" s="6"/>
      <c r="G19" s="2">
        <v>4708621.5855377587</v>
      </c>
      <c r="H19" s="4">
        <f>G19/G5</f>
        <v>0.38637179833255747</v>
      </c>
      <c r="I19">
        <v>134057</v>
      </c>
      <c r="J19" s="4">
        <f>I19/I5</f>
        <v>0.36576428602610556</v>
      </c>
      <c r="K19" s="2">
        <v>75189.349981578998</v>
      </c>
    </row>
    <row r="20" spans="2:11" x14ac:dyDescent="0.25">
      <c r="E20" s="6" t="s">
        <v>21</v>
      </c>
      <c r="F20" s="6"/>
      <c r="G20" s="2">
        <v>6394936.9808455389</v>
      </c>
      <c r="H20" s="4">
        <f>1-H18-H19</f>
        <v>0.52474450465538536</v>
      </c>
      <c r="I20">
        <v>198707</v>
      </c>
      <c r="J20" s="4">
        <f>1-J18-J19</f>
        <v>0.54215687344479857</v>
      </c>
      <c r="K20" s="2">
        <v>135044.892701267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224199.61467127799</v>
      </c>
      <c r="H22" s="4">
        <f>G22/G20</f>
        <v>3.5058924793600441E-2</v>
      </c>
      <c r="I22">
        <v>8987</v>
      </c>
      <c r="J22" s="4">
        <f>I22/I20</f>
        <v>4.5227395109382153E-2</v>
      </c>
      <c r="K22" s="2">
        <v>35732.806108320001</v>
      </c>
    </row>
    <row r="23" spans="2:11" x14ac:dyDescent="0.25">
      <c r="F23" t="s">
        <v>24</v>
      </c>
      <c r="G23" s="2">
        <f>G20-G22</f>
        <v>6170737.3661742611</v>
      </c>
      <c r="H23" s="4">
        <f>1-H22</f>
        <v>0.9649410752063996</v>
      </c>
      <c r="I23">
        <f>I20-I22</f>
        <v>189720</v>
      </c>
      <c r="J23" s="4">
        <f>1-J22</f>
        <v>0.95477260489061788</v>
      </c>
      <c r="K23" s="2">
        <f>K20-K22</f>
        <v>99312.086592947002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2038886.729401147</v>
      </c>
      <c r="H26" s="4">
        <f>G26/G5</f>
        <v>0.16730338548646373</v>
      </c>
      <c r="I26">
        <v>59239</v>
      </c>
      <c r="J26" s="4">
        <f>I26/I5</f>
        <v>0.1616290871785917</v>
      </c>
      <c r="K26" s="2">
        <v>51021.435747855001</v>
      </c>
    </row>
    <row r="27" spans="2:11" x14ac:dyDescent="0.25">
      <c r="E27" s="6" t="s">
        <v>27</v>
      </c>
      <c r="F27" s="6"/>
      <c r="G27" s="2">
        <v>10147795.383724824</v>
      </c>
      <c r="H27" s="4">
        <f>G27/G5</f>
        <v>0.83268996675442097</v>
      </c>
      <c r="I27">
        <v>307225</v>
      </c>
      <c r="J27" s="4">
        <f>I27/I5</f>
        <v>0.83823994848736194</v>
      </c>
      <c r="K27" s="2">
        <v>189864.13647052599</v>
      </c>
    </row>
    <row r="28" spans="2:11" x14ac:dyDescent="0.25">
      <c r="E28" s="6" t="s">
        <v>28</v>
      </c>
      <c r="F28" s="6"/>
      <c r="G28" s="2">
        <v>0.7789509</v>
      </c>
      <c r="H28" s="4">
        <f>G28/G5</f>
        <v>6.3917784552948271E-8</v>
      </c>
      <c r="I28">
        <v>2</v>
      </c>
      <c r="J28" s="4">
        <f>I28/I5</f>
        <v>5.4568472519317239E-6</v>
      </c>
      <c r="K28" s="2">
        <v>0</v>
      </c>
    </row>
    <row r="29" spans="2:11" x14ac:dyDescent="0.25">
      <c r="E29" s="6" t="s">
        <v>29</v>
      </c>
      <c r="F29" s="6"/>
      <c r="G29" s="2">
        <v>80.235714770000001</v>
      </c>
      <c r="H29" s="4">
        <f>G29/G5</f>
        <v>6.5838413308472584E-6</v>
      </c>
      <c r="I29">
        <v>46</v>
      </c>
      <c r="J29" s="4">
        <f>I29/I5</f>
        <v>1.2550748679442965E-4</v>
      </c>
      <c r="K29" s="2">
        <v>16.762911372000001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14947981.559552915</v>
      </c>
      <c r="H4" s="5"/>
      <c r="I4" s="1">
        <v>3918294</v>
      </c>
      <c r="J4" s="5"/>
      <c r="K4" s="3">
        <v>91798858.461160317</v>
      </c>
    </row>
    <row r="5" spans="1:11" x14ac:dyDescent="0.25">
      <c r="E5" s="6" t="s">
        <v>7</v>
      </c>
      <c r="F5" s="6"/>
      <c r="G5" s="2">
        <v>10856590.021161122</v>
      </c>
      <c r="H5" s="4">
        <f>G5/G4</f>
        <v>0.72629137103951824</v>
      </c>
      <c r="I5">
        <v>411387</v>
      </c>
      <c r="J5" s="4">
        <f>I5/I4</f>
        <v>0.10499135593194385</v>
      </c>
      <c r="K5" s="2">
        <v>3868680.2665401879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10493156.624083919</v>
      </c>
      <c r="H7" s="4">
        <f>G7/G5</f>
        <v>0.96652416676241648</v>
      </c>
      <c r="I7">
        <v>399081</v>
      </c>
      <c r="J7" s="4">
        <f>I7/I5</f>
        <v>0.97008656082958378</v>
      </c>
      <c r="K7" s="2">
        <v>3290659.825849507</v>
      </c>
    </row>
    <row r="8" spans="1:11" x14ac:dyDescent="0.25">
      <c r="F8" t="s">
        <v>10</v>
      </c>
      <c r="G8" s="2">
        <f>G5-G7</f>
        <v>363433.3970772028</v>
      </c>
      <c r="H8" s="4">
        <f>1-H7</f>
        <v>3.3475833237583519E-2</v>
      </c>
      <c r="I8">
        <f>I5-I7</f>
        <v>12306</v>
      </c>
      <c r="J8" s="4">
        <f>1-J7</f>
        <v>2.9913439170416223E-2</v>
      </c>
      <c r="K8" s="2">
        <f>K5-K7</f>
        <v>578020.44069068087</v>
      </c>
    </row>
    <row r="9" spans="1:11" x14ac:dyDescent="0.25">
      <c r="E9" s="6" t="s">
        <v>11</v>
      </c>
      <c r="F9" s="6"/>
      <c r="G9" s="2">
        <v>3781418.9984402428</v>
      </c>
      <c r="H9" s="4">
        <f>1-H5-H10</f>
        <v>0.25297188007457921</v>
      </c>
      <c r="I9">
        <v>3483066</v>
      </c>
      <c r="J9" s="4">
        <f>1-J5-J10</f>
        <v>0.88892410829815216</v>
      </c>
      <c r="K9" s="2">
        <v>84107352.088420928</v>
      </c>
    </row>
    <row r="10" spans="1:11" x14ac:dyDescent="0.25">
      <c r="E10" s="6" t="s">
        <v>12</v>
      </c>
      <c r="F10" s="6"/>
      <c r="G10" s="2">
        <v>309972.53995155101</v>
      </c>
      <c r="H10" s="4">
        <f>G10/G4</f>
        <v>2.0736748885902566E-2</v>
      </c>
      <c r="I10">
        <v>23841</v>
      </c>
      <c r="J10" s="4">
        <f>I10/I4</f>
        <v>6.084535769903943E-3</v>
      </c>
      <c r="K10" s="2">
        <v>3822826.1061992021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1844956.538636144</v>
      </c>
      <c r="H13" s="5">
        <f>G13/G5</f>
        <v>0.169938860640408</v>
      </c>
      <c r="I13" s="1">
        <f>I14+I15</f>
        <v>49319</v>
      </c>
      <c r="J13" s="5">
        <f>I13/I5</f>
        <v>0.11988468279260162</v>
      </c>
      <c r="K13" s="3">
        <f>K14+K15</f>
        <v>544978.27654322505</v>
      </c>
    </row>
    <row r="14" spans="1:11" x14ac:dyDescent="0.25">
      <c r="E14" s="6" t="s">
        <v>15</v>
      </c>
      <c r="F14" s="6"/>
      <c r="G14" s="2">
        <v>1844956.538636144</v>
      </c>
      <c r="H14" s="4">
        <f>G14/G7</f>
        <v>0.17582474032662346</v>
      </c>
      <c r="I14">
        <v>49319</v>
      </c>
      <c r="J14" s="4">
        <f>I14/I7</f>
        <v>0.12358142833159183</v>
      </c>
      <c r="K14" s="2">
        <v>544978.27654322505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1083486.1607259279</v>
      </c>
      <c r="H18" s="4">
        <f>G18/G5</f>
        <v>9.9799859680991074E-2</v>
      </c>
      <c r="I18">
        <v>36096</v>
      </c>
      <c r="J18" s="4">
        <f>I18/I5</f>
        <v>8.7742198951352379E-2</v>
      </c>
      <c r="K18" s="2">
        <v>426425.94957700698</v>
      </c>
    </row>
    <row r="19" spans="2:11" x14ac:dyDescent="0.25">
      <c r="E19" s="6" t="s">
        <v>20</v>
      </c>
      <c r="F19" s="6"/>
      <c r="G19" s="2">
        <v>4405916.6045775758</v>
      </c>
      <c r="H19" s="4">
        <f>G19/G5</f>
        <v>0.40582877275367157</v>
      </c>
      <c r="I19">
        <v>135691</v>
      </c>
      <c r="J19" s="4">
        <f>I19/I5</f>
        <v>0.32983784125409893</v>
      </c>
      <c r="K19" s="2">
        <v>793837.72681420902</v>
      </c>
    </row>
    <row r="20" spans="2:11" x14ac:dyDescent="0.25">
      <c r="E20" s="6" t="s">
        <v>21</v>
      </c>
      <c r="F20" s="6"/>
      <c r="G20" s="2">
        <v>5365606.467894081</v>
      </c>
      <c r="H20" s="4">
        <f>1-H18-H19</f>
        <v>0.49437136756533739</v>
      </c>
      <c r="I20">
        <v>239522</v>
      </c>
      <c r="J20" s="4">
        <f>1-J18-J19</f>
        <v>0.58241995979454875</v>
      </c>
      <c r="K20" s="2">
        <v>2502349.7484725891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190980.28078183401</v>
      </c>
      <c r="H22" s="4">
        <f>G22/G20</f>
        <v>3.5593419294648883E-2</v>
      </c>
      <c r="I22">
        <v>13065</v>
      </c>
      <c r="J22" s="4">
        <f>I22/I20</f>
        <v>5.4546137724300899E-2</v>
      </c>
      <c r="K22" s="2">
        <v>406901.37561768701</v>
      </c>
    </row>
    <row r="23" spans="2:11" x14ac:dyDescent="0.25">
      <c r="F23" t="s">
        <v>24</v>
      </c>
      <c r="G23" s="2">
        <f>G20-G22</f>
        <v>5174626.1871122466</v>
      </c>
      <c r="H23" s="4">
        <f>1-H22</f>
        <v>0.96440658070535112</v>
      </c>
      <c r="I23">
        <f>I20-I22</f>
        <v>226457</v>
      </c>
      <c r="J23" s="4">
        <f>1-J22</f>
        <v>0.94545386227569905</v>
      </c>
      <c r="K23" s="2">
        <f>K20-K22</f>
        <v>2095448.3728549019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1595417.9365235979</v>
      </c>
      <c r="H26" s="4">
        <f>G26/G5</f>
        <v>0.14695387164974352</v>
      </c>
      <c r="I26">
        <v>60582</v>
      </c>
      <c r="J26" s="4">
        <f>I26/I5</f>
        <v>0.14726279634504735</v>
      </c>
      <c r="K26" s="2">
        <v>368838.05253139301</v>
      </c>
    </row>
    <row r="27" spans="2:11" x14ac:dyDescent="0.25">
      <c r="E27" s="6" t="s">
        <v>27</v>
      </c>
      <c r="F27" s="6"/>
      <c r="G27" s="2">
        <v>9245296.6092191041</v>
      </c>
      <c r="H27" s="4">
        <f>G27/G5</f>
        <v>0.85158383905062585</v>
      </c>
      <c r="I27">
        <v>349378</v>
      </c>
      <c r="J27" s="4">
        <f>I27/I5</f>
        <v>0.84926845038856358</v>
      </c>
      <c r="K27" s="2">
        <v>3499341.847681392</v>
      </c>
    </row>
    <row r="28" spans="2:11" x14ac:dyDescent="0.25">
      <c r="E28" s="6" t="s">
        <v>28</v>
      </c>
      <c r="F28" s="6"/>
      <c r="G28" s="2">
        <v>1611.9143609800001</v>
      </c>
      <c r="H28" s="4">
        <f>G28/G5</f>
        <v>1.4847335653627309E-4</v>
      </c>
      <c r="I28">
        <v>49</v>
      </c>
      <c r="J28" s="4">
        <f>I28/I5</f>
        <v>1.1910925722008716E-4</v>
      </c>
      <c r="K28" s="2">
        <v>105.228838006</v>
      </c>
    </row>
    <row r="29" spans="2:11" x14ac:dyDescent="0.25">
      <c r="E29" s="6" t="s">
        <v>29</v>
      </c>
      <c r="F29" s="6"/>
      <c r="G29" s="2">
        <v>3672.9113804029998</v>
      </c>
      <c r="H29" s="4">
        <f>G29/G5</f>
        <v>3.3831169577592455E-4</v>
      </c>
      <c r="I29">
        <v>566</v>
      </c>
      <c r="J29" s="4">
        <f>I29/I5</f>
        <v>1.3758334609503947E-3</v>
      </c>
      <c r="K29" s="2">
        <v>123.531571316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11948742.326172909</v>
      </c>
    </row>
    <row r="3" spans="1:2" x14ac:dyDescent="0.25">
      <c r="A3" t="s">
        <v>32</v>
      </c>
      <c r="B3">
        <f>'NEWT - UK'!$G$8</f>
        <v>238020.80161873065</v>
      </c>
    </row>
    <row r="4" spans="1:2" x14ac:dyDescent="0.25">
      <c r="A4" t="s">
        <v>33</v>
      </c>
      <c r="B4">
        <f>'NEWT - UK'!$G$9</f>
        <v>643801.374414347</v>
      </c>
    </row>
    <row r="5" spans="1:2" x14ac:dyDescent="0.25">
      <c r="A5" t="s">
        <v>34</v>
      </c>
      <c r="B5">
        <f>'NEWT - UK'!$G$10</f>
        <v>360.47841142200002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359144</v>
      </c>
    </row>
    <row r="16" spans="1:2" x14ac:dyDescent="0.25">
      <c r="A16" t="s">
        <v>32</v>
      </c>
      <c r="B16">
        <f>'NEWT - UK'!$I$8</f>
        <v>7368</v>
      </c>
    </row>
    <row r="17" spans="1:2" x14ac:dyDescent="0.25">
      <c r="A17" t="s">
        <v>33</v>
      </c>
      <c r="B17">
        <f>'NEWT - UK'!$I$9</f>
        <v>1075558</v>
      </c>
    </row>
    <row r="18" spans="1:2" x14ac:dyDescent="0.25">
      <c r="A18" t="s">
        <v>34</v>
      </c>
      <c r="B18">
        <f>'NEWT - UK'!$I$10</f>
        <v>17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1083204.561408343</v>
      </c>
    </row>
    <row r="28" spans="1:2" x14ac:dyDescent="0.25">
      <c r="A28" t="s">
        <v>37</v>
      </c>
      <c r="B28">
        <f>'NEWT - UK'!$G$19</f>
        <v>4708621.5855377587</v>
      </c>
    </row>
    <row r="29" spans="1:2" x14ac:dyDescent="0.25">
      <c r="A29" t="s">
        <v>38</v>
      </c>
      <c r="B29">
        <f>'NEWT - UK'!$G$22</f>
        <v>224199.61467127799</v>
      </c>
    </row>
    <row r="30" spans="1:2" x14ac:dyDescent="0.25">
      <c r="A30" t="s">
        <v>39</v>
      </c>
      <c r="B30">
        <f>'NEWT - UK'!$G$23</f>
        <v>6170737.3661742611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2038886.729401147</v>
      </c>
    </row>
    <row r="41" spans="1:2" x14ac:dyDescent="0.25">
      <c r="A41" t="s">
        <v>42</v>
      </c>
      <c r="B41">
        <f>'NEWT - UK'!$G$27</f>
        <v>10147795.383724824</v>
      </c>
    </row>
    <row r="42" spans="1:2" x14ac:dyDescent="0.25">
      <c r="A42" t="s">
        <v>43</v>
      </c>
      <c r="B42">
        <f>'NEWT - UK'!$G$28</f>
        <v>0.7789509</v>
      </c>
    </row>
    <row r="43" spans="1:2" x14ac:dyDescent="0.25">
      <c r="A43" t="s">
        <v>44</v>
      </c>
      <c r="B43">
        <f>'NEWT - UK'!$G$29</f>
        <v>80.235714770000001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2025-11-14T16:15:34Z</dcterms:created>
  <dcterms:modified xsi:type="dcterms:W3CDTF">2025-11-14T16:15:34Z</dcterms:modified>
</cp:coreProperties>
</file>