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UK/"/>
    </mc:Choice>
  </mc:AlternateContent>
  <xr:revisionPtr revIDLastSave="0" documentId="8_{BF6708CB-A611-430B-9532-A640B8039F11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J9" i="5"/>
  <c r="K8" i="5"/>
  <c r="J8" i="5"/>
  <c r="I8" i="5"/>
  <c r="J15" i="5" s="1"/>
  <c r="H8" i="5"/>
  <c r="G8" i="5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H20" i="2" s="1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H8" i="2"/>
  <c r="G8" i="2"/>
  <c r="B4" i="3" s="1"/>
  <c r="J7" i="2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<sst xmlns="http://schemas.openxmlformats.org/spreadsheetml/2006/main" count="83" uniqueCount="46">
  <si>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30 September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</si>
  <si>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</si>
  <si>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</si>
  <si>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</si>
  <si>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</si>
  <si>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</si>
  <si>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</si>
  <si>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</si>
  <si>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</si>
  <si>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</si>
  <si>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</si>
  <si>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</si>
  <si>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</si>
  <si>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</si>
  <si>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</si>
  <si>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</si>
  <si>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</si>
  <si>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</si>
  <si>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</si>
  <si>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</si>
  <si>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</si>
  <si>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</si>
  <si>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</si>
  <si>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</si>
  <si>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</si>
  <si>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</si>
  <si>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</si>
  <si>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</si>
  <si>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</si>
  <si>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</si>
  <si>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</si>
  <si>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</si>
  <si>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</si>
  <si>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</si>
  <si>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</si>
  <si>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</si>
  <si>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</si>
  <si>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</si>
  <si>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</si>
  <si>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</si>
  <si>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</si>
  <si>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</si>
  <si>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</si>
  <si>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</si>
  <si>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</si>
  <si>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30 September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</si>
</sst>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8950721.5217808522</c:v>
                </c:pt>
                <c:pt idx="1">
                  <c:v>302761.76146367565</c:v>
                </c:pt>
                <c:pt idx="2">
                  <c:v>542641.76347236906</c:v>
                </c:pt>
                <c:pt idx="3">
                  <c:v>42.853700731000004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A1-4F6B-8B54-019665A0D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286492</c:v>
                </c:pt>
                <c:pt idx="1">
                  <c:v>9877</c:v>
                </c:pt>
                <c:pt idx="2">
                  <c:v>694514</c:v>
                </c:pt>
                <c:pt idx="3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BC9-46EF-8A0F-93DCC617E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1183526.15048912</c:v>
                </c:pt>
                <c:pt idx="1">
                  <c:v>2434454.0305241328</c:v>
                </c:pt>
                <c:pt idx="2">
                  <c:v>453412.38438092603</c:v>
                </c:pt>
                <c:pt idx="3">
                  <c:v>5182090.717850348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B-4409-BB0F-FAF2730D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1973383.795422405</c:v>
                </c:pt>
                <c:pt idx="1">
                  <c:v>7279319.6091171987</c:v>
                </c:pt>
                <c:pt idx="2">
                  <c:v>336.97085821899998</c:v>
                </c:pt>
                <c:pt idx="3">
                  <c:v>442.90784670400001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F6-4AFE-85FF-A92A327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9796167.9004176278</v>
      </c>
      <c r="H4" s="5"/>
      <c r="I4" s="1">
        <v>990910</v>
      </c>
      <c r="J4" s="5"/>
      <c r="K4" s="3">
        <v>1090945.5235674109</v>
      </c>
    </row>
    <row r="5" spans="1:11" x14ac:dyDescent="0.3">
      <c r="E5" s="6" t="s">
        <v>7</v>
      </c>
      <c r="F5" s="6"/>
      <c r="G5" s="2">
        <v>9253483.2832445279</v>
      </c>
      <c r="H5" s="4">
        <f>G5/G4</f>
        <v>0.94460235648370583</v>
      </c>
      <c r="I5">
        <v>296369</v>
      </c>
      <c r="J5" s="4">
        <f>I5/I4</f>
        <v>0.29908770725898415</v>
      </c>
      <c r="K5" s="2">
        <v>711801.20602649904</v>
      </c>
    </row>
    <row r="6" spans="1:11" x14ac:dyDescent="0.3">
      <c r="F6" t="s">
        <v>8</v>
      </c>
    </row>
    <row r="7" spans="1:11" x14ac:dyDescent="0.3">
      <c r="F7" t="s">
        <v>9</v>
      </c>
      <c r="G7" s="2">
        <v>8950721.5217808522</v>
      </c>
      <c r="H7" s="4">
        <f>G7/G5</f>
        <v>0.96728131967213982</v>
      </c>
      <c r="I7">
        <v>286492</v>
      </c>
      <c r="J7" s="4">
        <f>I7/I5</f>
        <v>0.96667330253838968</v>
      </c>
      <c r="K7" s="2">
        <v>663667.02587869496</v>
      </c>
    </row>
    <row r="8" spans="1:11" x14ac:dyDescent="0.3">
      <c r="F8" t="s">
        <v>10</v>
      </c>
      <c r="G8" s="2">
        <f>G5-G7</f>
        <v>302761.76146367565</v>
      </c>
      <c r="H8" s="4">
        <f>1-H7</f>
        <v>3.2718680327860183E-2</v>
      </c>
      <c r="I8">
        <f>I5-I7</f>
        <v>9877</v>
      </c>
      <c r="J8" s="4">
        <f>1-J7</f>
        <v>3.3326697461610322E-2</v>
      </c>
      <c r="K8" s="2">
        <f>K5-K7</f>
        <v>48134.180147804087</v>
      </c>
    </row>
    <row r="9" spans="1:11" x14ac:dyDescent="0.3">
      <c r="E9" s="6" t="s">
        <v>11</v>
      </c>
      <c r="F9" s="6"/>
      <c r="G9" s="2">
        <v>542641.76347236906</v>
      </c>
      <c r="H9" s="4">
        <f>1-H5-H10</f>
        <v>5.5393268979111197E-2</v>
      </c>
      <c r="I9">
        <v>694514</v>
      </c>
      <c r="J9" s="4">
        <f>1-J5-J10</f>
        <v>0.7008850450595917</v>
      </c>
      <c r="K9" s="2">
        <v>379106.716863473</v>
      </c>
    </row>
    <row r="10" spans="1:11" x14ac:dyDescent="0.3">
      <c r="E10" s="6" t="s">
        <v>12</v>
      </c>
      <c r="F10" s="6"/>
      <c r="G10" s="2">
        <v>42.853700731000004</v>
      </c>
      <c r="H10" s="4">
        <f>G10/G4</f>
        <v>4.3745371829706055E-6</v>
      </c>
      <c r="I10">
        <v>27</v>
      </c>
      <c r="J10" s="4">
        <f>I10/I4</f>
        <v>2.7247681424145482E-5</v>
      </c>
      <c r="K10" s="2">
        <v>37.600677439000002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2706604.3625302021</v>
      </c>
      <c r="H13" s="5">
        <f>G13/G5</f>
        <v>0.29249573157289926</v>
      </c>
      <c r="I13" s="1">
        <f>I14+I15</f>
        <v>88056</v>
      </c>
      <c r="J13" s="5">
        <f>I13/I5</f>
        <v>0.29711609513815546</v>
      </c>
      <c r="K13" s="3">
        <f>K14+K15</f>
        <v>88194.764108385003</v>
      </c>
    </row>
    <row r="14" spans="1:11" x14ac:dyDescent="0.3">
      <c r="E14" s="6" t="s">
        <v>15</v>
      </c>
      <c r="F14" s="6"/>
      <c r="G14" s="2">
        <v>2598833.0536022121</v>
      </c>
      <c r="H14" s="4">
        <f>G14/G7</f>
        <v>0.29034900117025914</v>
      </c>
      <c r="I14">
        <v>83769</v>
      </c>
      <c r="J14" s="4">
        <f>I14/I7</f>
        <v>0.29239559917903468</v>
      </c>
      <c r="K14" s="2">
        <v>82961.377502335003</v>
      </c>
    </row>
    <row r="15" spans="1:11" x14ac:dyDescent="0.3">
      <c r="E15" s="6" t="s">
        <v>16</v>
      </c>
      <c r="F15" s="6"/>
      <c r="G15" s="2">
        <v>107771.30892799</v>
      </c>
      <c r="H15" s="4">
        <f>G15/G8</f>
        <v>0.35596076732734971</v>
      </c>
      <c r="I15">
        <v>4287</v>
      </c>
      <c r="J15" s="4">
        <f>I15/I8</f>
        <v>0.43403867571124838</v>
      </c>
      <c r="K15" s="2">
        <v>5233.3866060500004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1183526.15048912</v>
      </c>
      <c r="H18" s="4">
        <f>G18/G5</f>
        <v>0.12790060934482425</v>
      </c>
      <c r="I18">
        <v>38544</v>
      </c>
      <c r="J18" s="4">
        <f>I18/I5</f>
        <v>0.13005408797816237</v>
      </c>
      <c r="K18" s="2">
        <v>203201.056527963</v>
      </c>
    </row>
    <row r="19" spans="2:11" x14ac:dyDescent="0.3">
      <c r="E19" s="6" t="s">
        <v>20</v>
      </c>
      <c r="F19" s="6"/>
      <c r="G19" s="2">
        <v>2434454.0305241328</v>
      </c>
      <c r="H19" s="4">
        <f>G19/G5</f>
        <v>0.26308514923588272</v>
      </c>
      <c r="I19">
        <v>83813</v>
      </c>
      <c r="J19" s="4">
        <f>I19/I5</f>
        <v>0.28279948307684</v>
      </c>
      <c r="K19" s="2">
        <v>57589.626873715999</v>
      </c>
    </row>
    <row r="20" spans="2:11" x14ac:dyDescent="0.3">
      <c r="E20" s="6" t="s">
        <v>21</v>
      </c>
      <c r="F20" s="6"/>
      <c r="G20" s="2">
        <v>5635503.1022312744</v>
      </c>
      <c r="H20" s="4">
        <f>1-H18-H19</f>
        <v>0.60901424141929295</v>
      </c>
      <c r="I20">
        <v>174012</v>
      </c>
      <c r="J20" s="4">
        <f>1-J18-J19</f>
        <v>0.58714642894499758</v>
      </c>
      <c r="K20" s="2">
        <v>451010.52262482001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453412.38438092603</v>
      </c>
      <c r="H22" s="4">
        <f>G22/G20</f>
        <v>8.0456416429157088E-2</v>
      </c>
      <c r="I22">
        <v>24119</v>
      </c>
      <c r="J22" s="4">
        <f>I22/I20</f>
        <v>0.13860538353676757</v>
      </c>
      <c r="K22" s="2">
        <v>22871.499256055002</v>
      </c>
    </row>
    <row r="23" spans="2:11" x14ac:dyDescent="0.3">
      <c r="F23" t="s">
        <v>24</v>
      </c>
      <c r="G23" s="2">
        <f>G20-G22</f>
        <v>5182090.717850348</v>
      </c>
      <c r="H23" s="4">
        <f>1-H22</f>
        <v>0.91954358357084287</v>
      </c>
      <c r="I23">
        <f>I20-I22</f>
        <v>149893</v>
      </c>
      <c r="J23" s="4">
        <f>1-J22</f>
        <v>0.86139461646323245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1973383.795422405</v>
      </c>
      <c r="H26" s="4">
        <f>G26/G5</f>
        <v>0.21325848170014544</v>
      </c>
      <c r="I26">
        <v>66031</v>
      </c>
      <c r="J26" s="4">
        <f>I26/I5</f>
        <v>0.22279995546092876</v>
      </c>
      <c r="K26" s="2">
        <v>241454.71815360599</v>
      </c>
    </row>
    <row r="27" spans="2:11" x14ac:dyDescent="0.3">
      <c r="E27" s="6" t="s">
        <v>27</v>
      </c>
      <c r="F27" s="6"/>
      <c r="G27" s="2">
        <v>7279319.6091171987</v>
      </c>
      <c r="H27" s="4">
        <f>G27/G5</f>
        <v>0.78665723882573091</v>
      </c>
      <c r="I27">
        <v>230278</v>
      </c>
      <c r="J27" s="4">
        <f>I27/I5</f>
        <v>0.77699759421531944</v>
      </c>
      <c r="K27" s="2">
        <v>470346.48787289299</v>
      </c>
    </row>
    <row r="28" spans="2:11" x14ac:dyDescent="0.3">
      <c r="E28" s="6" t="s">
        <v>28</v>
      </c>
      <c r="F28" s="6"/>
      <c r="G28" s="2">
        <v>336.97085821899998</v>
      </c>
      <c r="H28" s="4">
        <f>G28/G5</f>
        <v>3.6415568916535467E-5</v>
      </c>
      <c r="I28">
        <v>2</v>
      </c>
      <c r="J28" s="4">
        <f>I28/I5</f>
        <v>6.7483441250603131E-6</v>
      </c>
      <c r="K28" s="2">
        <v>0</v>
      </c>
    </row>
    <row r="29" spans="2:11" x14ac:dyDescent="0.3">
      <c r="E29" s="6" t="s">
        <v>29</v>
      </c>
      <c r="F29" s="6"/>
      <c r="G29" s="2">
        <v>442.90784670400001</v>
      </c>
      <c r="H29" s="4">
        <f>G29/G5</f>
        <v>4.7863905207024293E-5</v>
      </c>
      <c r="I29">
        <v>58</v>
      </c>
      <c r="J29" s="4">
        <f>I29/I5</f>
        <v>1.9570197962674908E-4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11639938.216018522</v>
      </c>
      <c r="H4" s="5"/>
      <c r="I4" s="1">
        <v>4684990</v>
      </c>
      <c r="J4" s="5"/>
      <c r="K4" s="3">
        <v>648094252.84984136</v>
      </c>
    </row>
    <row r="5" spans="1:11" x14ac:dyDescent="0.3">
      <c r="E5" s="6" t="s">
        <v>7</v>
      </c>
      <c r="F5" s="6"/>
      <c r="G5" s="2">
        <v>9370111.0522524733</v>
      </c>
      <c r="H5" s="4">
        <f>G5/G4</f>
        <v>0.80499663128431531</v>
      </c>
      <c r="I5">
        <v>429114</v>
      </c>
      <c r="J5" s="4">
        <f>I5/I4</f>
        <v>9.1593365193949186E-2</v>
      </c>
      <c r="K5" s="2">
        <v>10691143.477072947</v>
      </c>
    </row>
    <row r="6" spans="1:11" x14ac:dyDescent="0.3">
      <c r="F6" t="s">
        <v>8</v>
      </c>
    </row>
    <row r="7" spans="1:11" x14ac:dyDescent="0.3">
      <c r="F7" t="s">
        <v>9</v>
      </c>
      <c r="G7" s="2">
        <v>8939274.1139298789</v>
      </c>
      <c r="H7" s="4">
        <f>G7/G5</f>
        <v>0.95402008194779875</v>
      </c>
      <c r="I7">
        <v>411489</v>
      </c>
      <c r="J7" s="4">
        <f>I7/I5</f>
        <v>0.95892699842000029</v>
      </c>
      <c r="K7" s="2">
        <v>10507738.403661933</v>
      </c>
    </row>
    <row r="8" spans="1:11" x14ac:dyDescent="0.3">
      <c r="F8" t="s">
        <v>10</v>
      </c>
      <c r="G8" s="2">
        <f>G5-G7</f>
        <v>430836.93832259439</v>
      </c>
      <c r="H8" s="4">
        <f>1-H7</f>
        <v>4.5979918052201252E-2</v>
      </c>
      <c r="I8">
        <f>I5-I7</f>
        <v>17625</v>
      </c>
      <c r="J8" s="4">
        <f>1-J7</f>
        <v>4.1073001579999713E-2</v>
      </c>
      <c r="K8" s="2">
        <f>K5-K7</f>
        <v>183405.07341101393</v>
      </c>
    </row>
    <row r="9" spans="1:11" x14ac:dyDescent="0.3">
      <c r="E9" s="6" t="s">
        <v>11</v>
      </c>
      <c r="F9" s="6"/>
      <c r="G9" s="2">
        <v>2039896.7141782481</v>
      </c>
      <c r="H9" s="4">
        <f>1-H5-H10</f>
        <v>0.17524978881511641</v>
      </c>
      <c r="I9">
        <v>4237099</v>
      </c>
      <c r="J9" s="4">
        <f>1-J5-J10</f>
        <v>0.90439872870593108</v>
      </c>
      <c r="K9" s="2">
        <v>633489200.72113907</v>
      </c>
    </row>
    <row r="10" spans="1:11" x14ac:dyDescent="0.3">
      <c r="E10" s="6" t="s">
        <v>12</v>
      </c>
      <c r="F10" s="6"/>
      <c r="G10" s="2">
        <v>229930.44958779999</v>
      </c>
      <c r="H10" s="4">
        <f>G10/G4</f>
        <v>1.9753579900568273E-2</v>
      </c>
      <c r="I10">
        <v>18777</v>
      </c>
      <c r="J10" s="4">
        <f>I10/I4</f>
        <v>4.0079061001197444E-3</v>
      </c>
      <c r="K10" s="2">
        <v>3913908.651629447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1603494.447234249</v>
      </c>
      <c r="H13" s="5">
        <f>G13/G5</f>
        <v>0.171128649200885</v>
      </c>
      <c r="I13" s="1">
        <f>I14+I15</f>
        <v>45081</v>
      </c>
      <c r="J13" s="5">
        <f>I13/I5</f>
        <v>0.1050559991051329</v>
      </c>
      <c r="K13" s="3">
        <f>K14+K15</f>
        <v>2514754.9503291291</v>
      </c>
    </row>
    <row r="14" spans="1:11" x14ac:dyDescent="0.3">
      <c r="E14" s="6" t="s">
        <v>15</v>
      </c>
      <c r="F14" s="6"/>
      <c r="G14" s="2">
        <v>1534133.9511358091</v>
      </c>
      <c r="H14" s="4">
        <f>G14/G7</f>
        <v>0.1716172847575175</v>
      </c>
      <c r="I14">
        <v>42608</v>
      </c>
      <c r="J14" s="4">
        <f>I14/I7</f>
        <v>0.10354590280663639</v>
      </c>
      <c r="K14" s="2">
        <v>2512443.0866475981</v>
      </c>
    </row>
    <row r="15" spans="1:11" x14ac:dyDescent="0.3">
      <c r="E15" s="6" t="s">
        <v>16</v>
      </c>
      <c r="F15" s="6"/>
      <c r="G15" s="2">
        <v>69360.496098439995</v>
      </c>
      <c r="H15" s="4">
        <f>G15/G8</f>
        <v>0.16099013322415145</v>
      </c>
      <c r="I15">
        <v>2473</v>
      </c>
      <c r="J15" s="4">
        <f>I15/I8</f>
        <v>0.14031205673758865</v>
      </c>
      <c r="K15" s="2">
        <v>2311.8636815310001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851997.18931122101</v>
      </c>
      <c r="H18" s="4">
        <f>G18/G5</f>
        <v>9.0927117572038821E-2</v>
      </c>
      <c r="I18">
        <v>28782</v>
      </c>
      <c r="J18" s="4">
        <f>I18/I5</f>
        <v>6.7073085473790178E-2</v>
      </c>
      <c r="K18" s="2">
        <v>2400510.2081098631</v>
      </c>
    </row>
    <row r="19" spans="2:11" x14ac:dyDescent="0.3">
      <c r="E19" s="6" t="s">
        <v>20</v>
      </c>
      <c r="F19" s="6"/>
      <c r="G19" s="2">
        <v>2110320.3366460409</v>
      </c>
      <c r="H19" s="4">
        <f>G19/G5</f>
        <v>0.22521828448754005</v>
      </c>
      <c r="I19">
        <v>84339</v>
      </c>
      <c r="J19" s="4">
        <f>I19/I5</f>
        <v>0.1965421776031544</v>
      </c>
      <c r="K19" s="2">
        <v>2003054.255650582</v>
      </c>
    </row>
    <row r="20" spans="2:11" x14ac:dyDescent="0.3">
      <c r="E20" s="6" t="s">
        <v>21</v>
      </c>
      <c r="F20" s="6"/>
      <c r="G20" s="2">
        <v>6389874.8769173566</v>
      </c>
      <c r="H20" s="4">
        <f>1-H18-H19</f>
        <v>0.68385459794042114</v>
      </c>
      <c r="I20">
        <v>314851</v>
      </c>
      <c r="J20" s="4">
        <f>1-J18-J19</f>
        <v>0.73638473692305539</v>
      </c>
      <c r="K20" s="2">
        <v>5208299.4408249399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792913.50179232203</v>
      </c>
      <c r="H22" s="4">
        <f>G22/G20</f>
        <v>0.12408904979604926</v>
      </c>
      <c r="I22">
        <v>75532</v>
      </c>
      <c r="J22" s="4">
        <f>I22/I20</f>
        <v>0.23989760235794075</v>
      </c>
      <c r="K22" s="2">
        <v>1151026.8035531431</v>
      </c>
    </row>
    <row r="23" spans="2:11" x14ac:dyDescent="0.3">
      <c r="F23" t="s">
        <v>24</v>
      </c>
      <c r="G23" s="2">
        <f>G20-G22</f>
        <v>5596961.3751250347</v>
      </c>
      <c r="H23" s="4">
        <f>1-H22</f>
        <v>0.87591095020395071</v>
      </c>
      <c r="I23">
        <f>I20-I22</f>
        <v>239319</v>
      </c>
      <c r="J23" s="4">
        <f>1-J22</f>
        <v>0.76010239764205922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1616996.3850368171</v>
      </c>
      <c r="H26" s="4">
        <f>G26/G5</f>
        <v>0.17256960734185842</v>
      </c>
      <c r="I26">
        <v>59734</v>
      </c>
      <c r="J26" s="4">
        <f>I26/I5</f>
        <v>0.13920310220594062</v>
      </c>
      <c r="K26" s="2">
        <v>2258988.2713439572</v>
      </c>
    </row>
    <row r="27" spans="2:11" x14ac:dyDescent="0.3">
      <c r="E27" s="6" t="s">
        <v>27</v>
      </c>
      <c r="F27" s="6"/>
      <c r="G27" s="2">
        <v>7746831.2134054657</v>
      </c>
      <c r="H27" s="4">
        <f>G27/G5</f>
        <v>0.82675980788330261</v>
      </c>
      <c r="I27">
        <v>368968</v>
      </c>
      <c r="J27" s="4">
        <f>I27/I5</f>
        <v>0.8598367799698915</v>
      </c>
      <c r="K27" s="2">
        <v>8431698.4719181377</v>
      </c>
    </row>
    <row r="28" spans="2:11" x14ac:dyDescent="0.3">
      <c r="E28" s="6" t="s">
        <v>28</v>
      </c>
      <c r="F28" s="6"/>
      <c r="G28" s="2">
        <v>1540.724115147</v>
      </c>
      <c r="H28" s="4">
        <f>G28/G5</f>
        <v>1.644296536674052E-4</v>
      </c>
      <c r="I28">
        <v>46</v>
      </c>
      <c r="J28" s="4">
        <f>I28/I5</f>
        <v>1.071976211449638E-4</v>
      </c>
      <c r="K28" s="2">
        <v>68.322914028</v>
      </c>
    </row>
    <row r="29" spans="2:11" x14ac:dyDescent="0.3">
      <c r="E29" s="6" t="s">
        <v>29</v>
      </c>
      <c r="F29" s="6"/>
      <c r="G29" s="2">
        <v>4742.7296950440004</v>
      </c>
      <c r="H29" s="4">
        <f>G29/G5</f>
        <v>5.0615512117157884E-4</v>
      </c>
      <c r="I29">
        <v>366</v>
      </c>
      <c r="J29" s="4">
        <f>I29/I5</f>
        <v>8.5292020302297296E-4</v>
      </c>
      <c r="K29" s="2">
        <v>388.41089682400002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1" sqref="I1"/>
    </sheetView>
  </sheetViews>
  <sheetFormatPr defaultRowHeight="30" customHeight="1" x14ac:dyDescent="0.3"/>
  <cols>
    <col min="5" max="5" width="71.21875" customWidth="1"/>
  </cols>
  <sheetData>
    <row r="1" spans="1:5" ht="80.400000000000006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8950721.5217808522</v>
      </c>
    </row>
    <row r="4" spans="1:5" x14ac:dyDescent="0.3">
      <c r="A4" t="s">
        <v>32</v>
      </c>
      <c r="B4">
        <f>'NEWT - UK'!$G$8</f>
        <v>302761.76146367565</v>
      </c>
    </row>
    <row r="5" spans="1:5" x14ac:dyDescent="0.3">
      <c r="A5" t="s">
        <v>33</v>
      </c>
      <c r="B5">
        <f>'NEWT - UK'!$G$9</f>
        <v>542641.76347236906</v>
      </c>
    </row>
    <row r="6" spans="1:5" x14ac:dyDescent="0.3">
      <c r="A6" t="s">
        <v>34</v>
      </c>
      <c r="B6">
        <f>'NEWT - UK'!$G$10</f>
        <v>42.853700731000004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286492</v>
      </c>
    </row>
    <row r="17" spans="1:2" x14ac:dyDescent="0.3">
      <c r="A17" t="s">
        <v>32</v>
      </c>
      <c r="B17">
        <f>'NEWT - UK'!$I$8</f>
        <v>9877</v>
      </c>
    </row>
    <row r="18" spans="1:2" x14ac:dyDescent="0.3">
      <c r="A18" t="s">
        <v>33</v>
      </c>
      <c r="B18">
        <f>'NEWT - UK'!$I$9</f>
        <v>694514</v>
      </c>
    </row>
    <row r="19" spans="1:2" x14ac:dyDescent="0.3">
      <c r="A19" t="s">
        <v>34</v>
      </c>
      <c r="B19">
        <f>'NEWT - UK'!$I$10</f>
        <v>27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1183526.15048912</v>
      </c>
    </row>
    <row r="29" spans="1:2" x14ac:dyDescent="0.3">
      <c r="A29" t="s">
        <v>37</v>
      </c>
      <c r="B29">
        <f>'NEWT - UK'!$G$19</f>
        <v>2434454.0305241328</v>
      </c>
    </row>
    <row r="30" spans="1:2" x14ac:dyDescent="0.3">
      <c r="A30" t="s">
        <v>38</v>
      </c>
      <c r="B30">
        <f>'NEWT - UK'!$G$22</f>
        <v>453412.38438092603</v>
      </c>
    </row>
    <row r="31" spans="1:2" x14ac:dyDescent="0.3">
      <c r="A31" t="s">
        <v>39</v>
      </c>
      <c r="B31">
        <f>'NEWT - UK'!$G$23</f>
        <v>5182090.717850348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1973383.795422405</v>
      </c>
    </row>
    <row r="42" spans="1:2" x14ac:dyDescent="0.3">
      <c r="A42" t="s">
        <v>42</v>
      </c>
      <c r="B42">
        <f>'NEWT - UK'!$G$27</f>
        <v>7279319.6091171987</v>
      </c>
    </row>
    <row r="43" spans="1:2" x14ac:dyDescent="0.3">
      <c r="A43" t="s">
        <v>43</v>
      </c>
      <c r="B43">
        <f>'NEWT - UK'!$G$28</f>
        <v>336.97085821899998</v>
      </c>
    </row>
    <row r="44" spans="1:2" x14ac:dyDescent="0.3">
      <c r="A44" t="s">
        <v>44</v>
      </c>
      <c r="B44">
        <f>'NEWT - UK'!$G$29</f>
        <v>442.90784670400001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2022-11-20T18:06:08Z</dcterms:created>
  <dcterms:modified xsi:type="dcterms:W3CDTF">2022-11-20T18:06:08Z</dcterms:modified>
</cp:coreProperties>
</file>