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4B860AA-F667-4EEB-AF04-1121D383EF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J15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20" i="2"/>
  <c r="H20" i="2"/>
  <c r="J19" i="2"/>
  <c r="H19" i="2"/>
  <c r="J18" i="2"/>
  <c r="H18" i="2"/>
  <c r="J15" i="2"/>
  <c r="H15" i="2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H8" i="2"/>
  <c r="G8" i="2"/>
  <c r="B4" i="3" s="1"/>
  <c r="J7" i="2"/>
  <c r="H7" i="2"/>
  <c r="J5" i="2"/>
  <c r="J9" i="2" s="1"/>
  <c r="H5" i="2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<sst xmlns="http://schemas.openxmlformats.org/spreadsheetml/2006/main" count="83" uniqueCount="46">
  <si>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June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</si>
  <si>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</si>
  <si>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</si>
  <si>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</si>
  <si>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</si>
  <si>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</si>
  <si>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</si>
  <si>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</si>
  <si>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</si>
  <si>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</si>
  <si>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</si>
  <si>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</si>
  <si>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</si>
  <si>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</si>
  <si>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</si>
  <si>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</si>
  <si>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</si>
  <si>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</si>
  <si>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</si>
  <si>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</si>
  <si>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</si>
  <si>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</si>
  <si>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</si>
  <si>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</si>
  <si>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</si>
  <si>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</si>
  <si>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</si>
  <si>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</si>
  <si>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</si>
  <si>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</si>
  <si>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</si>
  <si>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</si>
  <si>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</si>
  <si>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</si>
  <si>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</si>
  <si>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</si>
  <si>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</si>
  <si>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</si>
  <si>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</si>
  <si>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</si>
  <si>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</si>
  <si>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</si>
  <si>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</si>
  <si>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</si>
  <si>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</si>
  <si>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22"/>
        <rFont val="Calibri"/>
        <family val="2"/>
      </rPr>
      <t>SFTR Public Data</t>
    </r>
    <r>
      <rPr>
        <sz val="11"/>
        <rFont val="Calibri"/>
      </rPr>
      <t xml:space="preserve">
for week ending 30 June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</si>
</sst>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sz val="2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12132571.586258592</c:v>
                </c:pt>
                <c:pt idx="1">
                  <c:v>1009411.3262198362</c:v>
                </c:pt>
                <c:pt idx="2">
                  <c:v>374713.97795060102</c:v>
                </c:pt>
                <c:pt idx="3">
                  <c:v>891.21858181899995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7B-4B67-BDE8-B69CAF878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413066</c:v>
                </c:pt>
                <c:pt idx="1">
                  <c:v>44381</c:v>
                </c:pt>
                <c:pt idx="2">
                  <c:v>903633</c:v>
                </c:pt>
                <c:pt idx="3">
                  <c:v>2876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1-4B06-BB5B-C5EB1E123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6771135.2226315606</c:v>
                </c:pt>
                <c:pt idx="1">
                  <c:v>1068079.4885108061</c:v>
                </c:pt>
                <c:pt idx="2">
                  <c:v>218550.15981272599</c:v>
                </c:pt>
                <c:pt idx="3">
                  <c:v>5084218.0415233346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B5-44FE-B6F8-2521F9406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6184255.4969686177</c:v>
                </c:pt>
                <c:pt idx="1">
                  <c:v>6947390.4004805498</c:v>
                </c:pt>
                <c:pt idx="2">
                  <c:v>9631.1285016340007</c:v>
                </c:pt>
                <c:pt idx="3">
                  <c:v>705.88652762599997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0FF-494F-BF54-F3B33F6F3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13517588.109010847</v>
      </c>
      <c r="H4" s="5"/>
      <c r="I4" s="1">
        <v>1363956</v>
      </c>
      <c r="J4" s="5"/>
      <c r="K4" s="3">
        <v>1465693.409268239</v>
      </c>
    </row>
    <row r="5" spans="1:11">
      <c r="E5" s="6" t="s">
        <v>7</v>
      </c>
      <c r="F5" s="6"/>
      <c r="G5" s="2">
        <v>13141982.912478428</v>
      </c>
      <c r="H5" s="4">
        <f>G5/G4</f>
        <v>0.97221359361571025</v>
      </c>
      <c r="I5">
        <v>457447</v>
      </c>
      <c r="J5" s="4">
        <f>I5/I4</f>
        <v>0.33538251967072252</v>
      </c>
      <c r="K5" s="2">
        <v>1380430.6607753411</v>
      </c>
    </row>
    <row r="6" spans="1:11">
      <c r="F6" t="s">
        <v>8</v>
      </c>
    </row>
    <row r="7" spans="1:11">
      <c r="F7" t="s">
        <v>9</v>
      </c>
      <c r="G7" s="2">
        <v>12132571.586258592</v>
      </c>
      <c r="H7" s="4">
        <f>G7/G5</f>
        <v>0.9231918552213767</v>
      </c>
      <c r="I7">
        <v>413066</v>
      </c>
      <c r="J7" s="4">
        <f>I7/I5</f>
        <v>0.90298111038000028</v>
      </c>
      <c r="K7" s="2">
        <v>1282714.8318652071</v>
      </c>
    </row>
    <row r="8" spans="1:11">
      <c r="F8" t="s">
        <v>10</v>
      </c>
      <c r="G8" s="2">
        <f>G5-G7</f>
        <v>1009411.3262198362</v>
      </c>
      <c r="H8" s="4">
        <f>1-H7</f>
        <v>7.68081447786233E-2</v>
      </c>
      <c r="I8">
        <f>I5-I7</f>
        <v>44381</v>
      </c>
      <c r="J8" s="4">
        <f>1-J7</f>
        <v>9.7018889619999715E-2</v>
      </c>
      <c r="K8" s="2">
        <f>K5-K7</f>
        <v>97715.828910134034</v>
      </c>
    </row>
    <row r="9" spans="1:11">
      <c r="E9" s="6" t="s">
        <v>11</v>
      </c>
      <c r="F9" s="6"/>
      <c r="G9" s="2">
        <v>374713.97795060102</v>
      </c>
      <c r="H9" s="4">
        <f>1-H5-H10</f>
        <v>2.7720476088542324E-2</v>
      </c>
      <c r="I9">
        <v>903633</v>
      </c>
      <c r="J9" s="4">
        <f>1-J5-J10</f>
        <v>0.66250890791198547</v>
      </c>
      <c r="K9" s="2">
        <v>84515.213723820998</v>
      </c>
    </row>
    <row r="10" spans="1:11">
      <c r="E10" s="6" t="s">
        <v>12</v>
      </c>
      <c r="F10" s="6"/>
      <c r="G10" s="2">
        <v>891.21858181899995</v>
      </c>
      <c r="H10" s="4">
        <f>G10/G4</f>
        <v>6.5930295747427904E-5</v>
      </c>
      <c r="I10">
        <v>2876</v>
      </c>
      <c r="J10" s="4">
        <f>I10/I4</f>
        <v>2.1085724172920533E-3</v>
      </c>
      <c r="K10" s="2">
        <v>747.53476907699996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7517393.8627321329</v>
      </c>
      <c r="H13" s="5">
        <f>G13/G5</f>
        <v>0.57201366892619387</v>
      </c>
      <c r="I13" s="1">
        <f>I14+I15</f>
        <v>285862</v>
      </c>
      <c r="J13" s="5">
        <f>I13/I5</f>
        <v>0.62490736631784671</v>
      </c>
      <c r="K13" s="3">
        <f>K14+K15</f>
        <v>383202.90852639702</v>
      </c>
    </row>
    <row r="14" spans="1:11">
      <c r="E14" s="6" t="s">
        <v>15</v>
      </c>
      <c r="F14" s="6"/>
      <c r="G14" s="2">
        <v>6899305.1438231906</v>
      </c>
      <c r="H14" s="4">
        <f>G14/G7</f>
        <v>0.5686597515433065</v>
      </c>
      <c r="I14">
        <v>258186</v>
      </c>
      <c r="J14" s="4">
        <f>I14/I7</f>
        <v>0.62504781318239699</v>
      </c>
      <c r="K14" s="2">
        <v>379759.838915225</v>
      </c>
    </row>
    <row r="15" spans="1:11">
      <c r="E15" s="6" t="s">
        <v>16</v>
      </c>
      <c r="F15" s="6"/>
      <c r="G15" s="2">
        <v>618088.71890894196</v>
      </c>
      <c r="H15" s="4">
        <f>G15/G8</f>
        <v>0.61232591992367891</v>
      </c>
      <c r="I15">
        <v>27676</v>
      </c>
      <c r="J15" s="4">
        <f>I15/I8</f>
        <v>0.62360018927018324</v>
      </c>
      <c r="K15" s="2">
        <v>3443.0696111719999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6771135.2226315606</v>
      </c>
      <c r="H18" s="4">
        <f>G18/G5</f>
        <v>0.51522934306985801</v>
      </c>
      <c r="I18">
        <v>265731</v>
      </c>
      <c r="J18" s="4">
        <f>I18/I5</f>
        <v>0.58090008241391899</v>
      </c>
      <c r="K18" s="2">
        <v>284421.88581689697</v>
      </c>
    </row>
    <row r="19" spans="2:11">
      <c r="E19" s="6" t="s">
        <v>20</v>
      </c>
      <c r="F19" s="6"/>
      <c r="G19" s="2">
        <v>1068079.4885108061</v>
      </c>
      <c r="H19" s="4">
        <f>G19/G5</f>
        <v>8.127232363821256E-2</v>
      </c>
      <c r="I19">
        <v>24023</v>
      </c>
      <c r="J19" s="4">
        <f>I19/I5</f>
        <v>5.2515373365657661E-2</v>
      </c>
      <c r="K19" s="2">
        <v>110869.541974785</v>
      </c>
    </row>
    <row r="20" spans="2:11">
      <c r="E20" s="6" t="s">
        <v>21</v>
      </c>
      <c r="F20" s="6"/>
      <c r="G20" s="2">
        <v>5302768.2013360607</v>
      </c>
      <c r="H20" s="4">
        <f>1-H18-H19</f>
        <v>0.40349833329192941</v>
      </c>
      <c r="I20">
        <v>167693</v>
      </c>
      <c r="J20" s="4">
        <f>1-J18-J19</f>
        <v>0.36658454422042336</v>
      </c>
      <c r="K20" s="2">
        <v>985139.23298365902</v>
      </c>
    </row>
    <row r="21" spans="2:11">
      <c r="F21" t="s">
        <v>22</v>
      </c>
    </row>
    <row r="22" spans="2:11">
      <c r="F22" t="s">
        <v>23</v>
      </c>
      <c r="G22" s="2">
        <v>218550.15981272599</v>
      </c>
      <c r="H22" s="4">
        <f>G22/G20</f>
        <v>4.1214352865294228E-2</v>
      </c>
      <c r="I22">
        <v>14371</v>
      </c>
      <c r="J22" s="4">
        <f>I22/I20</f>
        <v>8.5698270053013545E-2</v>
      </c>
      <c r="K22" s="2">
        <v>38675.419792047003</v>
      </c>
    </row>
    <row r="23" spans="2:11">
      <c r="F23" t="s">
        <v>24</v>
      </c>
      <c r="G23" s="2">
        <f>G20-G22</f>
        <v>5084218.0415233346</v>
      </c>
      <c r="H23" s="4">
        <f>1-H22</f>
        <v>0.95878564713470582</v>
      </c>
      <c r="I23">
        <f>I20-I22</f>
        <v>153322</v>
      </c>
      <c r="J23" s="4">
        <f>1-J22</f>
        <v>0.91430172994698644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6184255.4969686177</v>
      </c>
      <c r="H26" s="4">
        <f>G26/G5</f>
        <v>0.47057248043570449</v>
      </c>
      <c r="I26">
        <v>231859</v>
      </c>
      <c r="J26" s="4">
        <f>I26/I5</f>
        <v>0.50685434596794821</v>
      </c>
      <c r="K26" s="2">
        <v>465184.05689506303</v>
      </c>
    </row>
    <row r="27" spans="2:11">
      <c r="E27" s="6" t="s">
        <v>27</v>
      </c>
      <c r="F27" s="6"/>
      <c r="G27" s="2">
        <v>6947390.4004805498</v>
      </c>
      <c r="H27" s="4">
        <f>G27/G5</f>
        <v>0.52864095523088384</v>
      </c>
      <c r="I27">
        <v>225243</v>
      </c>
      <c r="J27" s="4">
        <f>I27/I5</f>
        <v>0.4923914683012458</v>
      </c>
      <c r="K27" s="2">
        <v>914701.61476132798</v>
      </c>
    </row>
    <row r="28" spans="2:11">
      <c r="E28" s="6" t="s">
        <v>28</v>
      </c>
      <c r="F28" s="6"/>
      <c r="G28" s="2">
        <v>9631.1285016340007</v>
      </c>
      <c r="H28" s="4">
        <f>G28/G5</f>
        <v>7.3285200306333982E-4</v>
      </c>
      <c r="I28">
        <v>308</v>
      </c>
      <c r="J28" s="4">
        <f>I28/I5</f>
        <v>6.733020437340282E-4</v>
      </c>
      <c r="K28" s="2">
        <v>544.98911895000003</v>
      </c>
    </row>
    <row r="29" spans="2:11">
      <c r="E29" s="6" t="s">
        <v>29</v>
      </c>
      <c r="F29" s="6"/>
      <c r="G29" s="2">
        <v>705.88652762599997</v>
      </c>
      <c r="H29" s="4">
        <f>G29/G5</f>
        <v>5.3712330348242539E-5</v>
      </c>
      <c r="I29">
        <v>37</v>
      </c>
      <c r="J29" s="4">
        <f>I29/I5</f>
        <v>8.0883687071944943E-5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13871350.7304081</v>
      </c>
      <c r="H4" s="5"/>
      <c r="I4" s="1">
        <v>2409371</v>
      </c>
      <c r="J4" s="5"/>
      <c r="K4" s="3">
        <v>140454149.09808227</v>
      </c>
    </row>
    <row r="5" spans="1:11">
      <c r="E5" s="6" t="s">
        <v>7</v>
      </c>
      <c r="F5" s="6"/>
      <c r="G5" s="2">
        <v>11864956.70933472</v>
      </c>
      <c r="H5" s="4">
        <f>G5/G4</f>
        <v>0.85535698288739381</v>
      </c>
      <c r="I5">
        <v>447420</v>
      </c>
      <c r="J5" s="4">
        <f>I5/I4</f>
        <v>0.18569991919052731</v>
      </c>
      <c r="K5" s="2">
        <v>4380022.6860829163</v>
      </c>
    </row>
    <row r="6" spans="1:11">
      <c r="F6" t="s">
        <v>8</v>
      </c>
    </row>
    <row r="7" spans="1:11">
      <c r="F7" t="s">
        <v>9</v>
      </c>
      <c r="G7" s="2">
        <v>10822827.979505096</v>
      </c>
      <c r="H7" s="4">
        <f>G7/G5</f>
        <v>0.91216750677145475</v>
      </c>
      <c r="I7">
        <v>409299</v>
      </c>
      <c r="J7" s="4">
        <f>I7/I5</f>
        <v>0.91479817621027226</v>
      </c>
      <c r="K7" s="2">
        <v>4154579.086116632</v>
      </c>
    </row>
    <row r="8" spans="1:11">
      <c r="F8" t="s">
        <v>10</v>
      </c>
      <c r="G8" s="2">
        <f>G5-G7</f>
        <v>1042128.7298296243</v>
      </c>
      <c r="H8" s="4">
        <f>1-H7</f>
        <v>8.783249322854525E-2</v>
      </c>
      <c r="I8">
        <f>I5-I7</f>
        <v>38121</v>
      </c>
      <c r="J8" s="4">
        <f>1-J7</f>
        <v>8.5201823789727738E-2</v>
      </c>
      <c r="K8" s="2">
        <f>K5-K7</f>
        <v>225443.59996628435</v>
      </c>
    </row>
    <row r="9" spans="1:11">
      <c r="E9" s="6" t="s">
        <v>11</v>
      </c>
      <c r="F9" s="6"/>
      <c r="G9" s="2">
        <v>1759837.2785934119</v>
      </c>
      <c r="H9" s="4">
        <f>1-H5-H10</f>
        <v>0.12686848691206282</v>
      </c>
      <c r="I9">
        <v>1465330</v>
      </c>
      <c r="J9" s="4">
        <f>1-J5-J10</f>
        <v>0.60817947920847393</v>
      </c>
      <c r="K9" s="2">
        <v>135498233.58704266</v>
      </c>
    </row>
    <row r="10" spans="1:11">
      <c r="E10" s="6" t="s">
        <v>12</v>
      </c>
      <c r="F10" s="6"/>
      <c r="G10" s="2">
        <v>246556.742479968</v>
      </c>
      <c r="H10" s="4">
        <f>G10/G4</f>
        <v>1.7774530200543363E-2</v>
      </c>
      <c r="I10">
        <v>496621</v>
      </c>
      <c r="J10" s="4">
        <f>I10/I4</f>
        <v>0.20612060160099877</v>
      </c>
      <c r="K10" s="2">
        <v>575892.82495671802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5803467.778731877</v>
      </c>
      <c r="H13" s="5">
        <f>G13/G5</f>
        <v>0.48912675544496642</v>
      </c>
      <c r="I13" s="1">
        <f>I14+I15</f>
        <v>173962</v>
      </c>
      <c r="J13" s="5">
        <f>I13/I5</f>
        <v>0.38881140762594429</v>
      </c>
      <c r="K13" s="3">
        <f>K14+K15</f>
        <v>1344072.9765611589</v>
      </c>
    </row>
    <row r="14" spans="1:11">
      <c r="E14" s="6" t="s">
        <v>15</v>
      </c>
      <c r="F14" s="6"/>
      <c r="G14" s="2">
        <v>5407434.2349820286</v>
      </c>
      <c r="H14" s="4">
        <f>G14/G7</f>
        <v>0.49963228143530919</v>
      </c>
      <c r="I14">
        <v>158234</v>
      </c>
      <c r="J14" s="4">
        <f>I14/I7</f>
        <v>0.38659757292346181</v>
      </c>
      <c r="K14" s="2">
        <v>1284303.1102715549</v>
      </c>
    </row>
    <row r="15" spans="1:11">
      <c r="E15" s="6" t="s">
        <v>16</v>
      </c>
      <c r="F15" s="6"/>
      <c r="G15" s="2">
        <v>396033.54374984797</v>
      </c>
      <c r="H15" s="4">
        <f>G15/G8</f>
        <v>0.3800236308758082</v>
      </c>
      <c r="I15">
        <v>15728</v>
      </c>
      <c r="J15" s="4">
        <f>I15/I8</f>
        <v>0.41258099210408961</v>
      </c>
      <c r="K15" s="2">
        <v>59769.866289603997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5039864.53562997</v>
      </c>
      <c r="H18" s="4">
        <f>G18/G5</f>
        <v>0.42476889373434218</v>
      </c>
      <c r="I18">
        <v>171883</v>
      </c>
      <c r="J18" s="4">
        <f>I18/I5</f>
        <v>0.38416476688570023</v>
      </c>
      <c r="K18" s="2">
        <v>1199409.981440075</v>
      </c>
    </row>
    <row r="19" spans="2:11">
      <c r="E19" s="6" t="s">
        <v>20</v>
      </c>
      <c r="F19" s="6"/>
      <c r="G19" s="2">
        <v>858574.04347857402</v>
      </c>
      <c r="H19" s="4">
        <f>G19/G5</f>
        <v>7.236217244712688E-2</v>
      </c>
      <c r="I19">
        <v>26005</v>
      </c>
      <c r="J19" s="4">
        <f>I19/I5</f>
        <v>5.8122122390594964E-2</v>
      </c>
      <c r="K19" s="2">
        <v>311972.08458639</v>
      </c>
    </row>
    <row r="20" spans="2:11">
      <c r="E20" s="6" t="s">
        <v>21</v>
      </c>
      <c r="F20" s="6"/>
      <c r="G20" s="2">
        <v>5966518.1302261762</v>
      </c>
      <c r="H20" s="4">
        <f>1-H18-H19</f>
        <v>0.50286893381853104</v>
      </c>
      <c r="I20">
        <v>249499</v>
      </c>
      <c r="J20" s="4">
        <f>1-J18-J19</f>
        <v>0.55771311072370477</v>
      </c>
      <c r="K20" s="2">
        <v>2860043.9104213109</v>
      </c>
    </row>
    <row r="21" spans="2:11">
      <c r="F21" t="s">
        <v>22</v>
      </c>
    </row>
    <row r="22" spans="2:11">
      <c r="F22" t="s">
        <v>23</v>
      </c>
      <c r="G22" s="2">
        <v>297824.48245120898</v>
      </c>
      <c r="H22" s="4">
        <f>G22/G20</f>
        <v>4.9915960355913502E-2</v>
      </c>
      <c r="I22">
        <v>19671</v>
      </c>
      <c r="J22" s="4">
        <f>I22/I20</f>
        <v>7.8841999366730933E-2</v>
      </c>
      <c r="K22" s="2">
        <v>510553.23392760498</v>
      </c>
    </row>
    <row r="23" spans="2:11">
      <c r="F23" t="s">
        <v>24</v>
      </c>
      <c r="G23" s="2">
        <f>G20-G22</f>
        <v>5668693.6477749674</v>
      </c>
      <c r="H23" s="4">
        <f>1-H22</f>
        <v>0.9500840396440865</v>
      </c>
      <c r="I23">
        <f>I20-I22</f>
        <v>229828</v>
      </c>
      <c r="J23" s="4">
        <f>1-J22</f>
        <v>0.92115800063326903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6279097.1904340573</v>
      </c>
      <c r="H26" s="4">
        <f>G26/G5</f>
        <v>0.52921366206873688</v>
      </c>
      <c r="I26">
        <v>217727</v>
      </c>
      <c r="J26" s="4">
        <f>I26/I5</f>
        <v>0.48662777703276561</v>
      </c>
      <c r="K26" s="2">
        <v>2776727.504209049</v>
      </c>
    </row>
    <row r="27" spans="2:11">
      <c r="E27" s="6" t="s">
        <v>27</v>
      </c>
      <c r="F27" s="6"/>
      <c r="G27" s="2">
        <v>5551541.6259124884</v>
      </c>
      <c r="H27" s="4">
        <f>G27/G5</f>
        <v>0.46789396387302695</v>
      </c>
      <c r="I27">
        <v>228661</v>
      </c>
      <c r="J27" s="4">
        <f>I27/I5</f>
        <v>0.51106566537034559</v>
      </c>
      <c r="K27" s="2">
        <v>1596719.183123329</v>
      </c>
    </row>
    <row r="28" spans="2:11">
      <c r="E28" s="6" t="s">
        <v>28</v>
      </c>
      <c r="F28" s="6"/>
      <c r="G28" s="2">
        <v>30125.305443976002</v>
      </c>
      <c r="H28" s="4">
        <f>G28/G5</f>
        <v>2.5390152009804644E-3</v>
      </c>
      <c r="I28">
        <v>818</v>
      </c>
      <c r="J28" s="4">
        <f>I28/I5</f>
        <v>1.8282598006347504E-3</v>
      </c>
      <c r="K28" s="2">
        <v>3819.9548697219998</v>
      </c>
    </row>
    <row r="29" spans="2:11">
      <c r="E29" s="6" t="s">
        <v>29</v>
      </c>
      <c r="F29" s="6"/>
      <c r="G29" s="2">
        <v>4192.5875441990001</v>
      </c>
      <c r="H29" s="4">
        <f>G29/G5</f>
        <v>3.533588572557112E-4</v>
      </c>
      <c r="I29">
        <v>209</v>
      </c>
      <c r="J29" s="4">
        <f>I29/I5</f>
        <v>4.6712261409860979E-4</v>
      </c>
      <c r="K29" s="2">
        <v>2756.0438808160002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I1" sqref="I1"/>
    </sheetView>
  </sheetViews>
  <sheetFormatPr defaultRowHeight="30" customHeight="1"/>
  <cols>
    <col min="5" max="5" width="79.28515625" customWidth="1"/>
  </cols>
  <sheetData>
    <row r="1" spans="1:5" ht="80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EU'!$G$7</f>
        <v>12132571.586258592</v>
      </c>
    </row>
    <row r="4" spans="1:5">
      <c r="A4" t="s">
        <v>32</v>
      </c>
      <c r="B4">
        <f>'NEWT - EU'!$G$8</f>
        <v>1009411.3262198362</v>
      </c>
    </row>
    <row r="5" spans="1:5">
      <c r="A5" t="s">
        <v>33</v>
      </c>
      <c r="B5">
        <f>'NEWT - EU'!$G$9</f>
        <v>374713.97795060102</v>
      </c>
    </row>
    <row r="6" spans="1:5">
      <c r="A6" t="s">
        <v>34</v>
      </c>
      <c r="B6">
        <f>'NEWT - EU'!$G$10</f>
        <v>891.21858181899995</v>
      </c>
    </row>
    <row r="15" spans="1:5">
      <c r="A15" t="s">
        <v>35</v>
      </c>
    </row>
    <row r="16" spans="1:5">
      <c r="A16" t="s">
        <v>31</v>
      </c>
      <c r="B16">
        <f>'NEWT - EU'!$I$7</f>
        <v>413066</v>
      </c>
    </row>
    <row r="17" spans="1:2">
      <c r="A17" t="s">
        <v>32</v>
      </c>
      <c r="B17">
        <f>'NEWT - EU'!$I$8</f>
        <v>44381</v>
      </c>
    </row>
    <row r="18" spans="1:2">
      <c r="A18" t="s">
        <v>33</v>
      </c>
      <c r="B18">
        <f>'NEWT - EU'!$I$9</f>
        <v>903633</v>
      </c>
    </row>
    <row r="19" spans="1:2">
      <c r="A19" t="s">
        <v>34</v>
      </c>
      <c r="B19">
        <f>'NEWT - EU'!$I$10</f>
        <v>2876</v>
      </c>
    </row>
    <row r="27" spans="1:2">
      <c r="A27" t="s">
        <v>18</v>
      </c>
    </row>
    <row r="28" spans="1:2">
      <c r="A28" t="s">
        <v>36</v>
      </c>
      <c r="B28">
        <f>'NEWT - EU'!$G$18</f>
        <v>6771135.2226315606</v>
      </c>
    </row>
    <row r="29" spans="1:2">
      <c r="A29" t="s">
        <v>37</v>
      </c>
      <c r="B29">
        <f>'NEWT - EU'!$G$19</f>
        <v>1068079.4885108061</v>
      </c>
    </row>
    <row r="30" spans="1:2">
      <c r="A30" t="s">
        <v>38</v>
      </c>
      <c r="B30">
        <f>'NEWT - EU'!$G$22</f>
        <v>218550.15981272599</v>
      </c>
    </row>
    <row r="31" spans="1:2">
      <c r="A31" t="s">
        <v>39</v>
      </c>
      <c r="B31">
        <f>'NEWT - EU'!$G$23</f>
        <v>5084218.0415233346</v>
      </c>
    </row>
    <row r="40" spans="1:2">
      <c r="A40" t="s">
        <v>40</v>
      </c>
    </row>
    <row r="41" spans="1:2">
      <c r="A41" t="s">
        <v>41</v>
      </c>
      <c r="B41">
        <f>'NEWT - EU'!$G$26</f>
        <v>6184255.4969686177</v>
      </c>
    </row>
    <row r="42" spans="1:2">
      <c r="A42" t="s">
        <v>42</v>
      </c>
      <c r="B42">
        <f>'NEWT - EU'!$G$27</f>
        <v>6947390.4004805498</v>
      </c>
    </row>
    <row r="43" spans="1:2">
      <c r="A43" t="s">
        <v>43</v>
      </c>
      <c r="B43">
        <f>'NEWT - EU'!$G$28</f>
        <v>9631.1285016340007</v>
      </c>
    </row>
    <row r="44" spans="1:2">
      <c r="A44" t="s">
        <v>44</v>
      </c>
      <c r="B44">
        <f>'NEWT - EU'!$G$29</f>
        <v>705.88652762599997</v>
      </c>
    </row>
  </sheetData>
  <pageMargins left="0.7" right="0.7" top="0.75" bottom="0.75" header="0.3" footer="0.3"/>
  <pageSetup paperSize="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2023-07-26T10:32:59Z</dcterms:created>
  <dcterms:modified xsi:type="dcterms:W3CDTF">2023-07-26T10:32:59Z</dcterms:modified>
</cp:coreProperties>
</file>