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ACC3B0C-95E4-4BB6-BD60-9E063A6EC766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J15" i="2" s="1"/>
  <c r="H8" i="2"/>
  <c r="G8" i="2"/>
  <c r="J7" i="2"/>
  <c r="H7" i="2"/>
  <c r="J5" i="2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<sst xmlns="http://schemas.openxmlformats.org/spreadsheetml/2006/main" count="83" uniqueCount="46">
  <si>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</si>
  <si>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</si>
  <si>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</si>
  <si>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</si>
  <si>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</si>
  <si>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</si>
  <si>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</si>
  <si>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</si>
  <si>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</si>
  <si>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</si>
  <si>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</si>
  <si>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</si>
  <si>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</si>
  <si>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</si>
  <si>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</si>
  <si>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</si>
  <si>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</si>
  <si>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</si>
  <si>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</si>
  <si>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</si>
  <si>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</si>
  <si>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</si>
  <si>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</si>
  <si>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</si>
  <si>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</si>
  <si>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</si>
  <si>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</si>
  <si>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</si>
  <si>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</si>
  <si>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</si>
  <si>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</si>
  <si>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</si>
  <si>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</si>
  <si>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</si>
  <si>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</si>
  <si>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</si>
  <si>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</si>
  <si>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</si>
  <si>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</si>
  <si>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</si>
  <si>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</si>
  <si>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</si>
  <si>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</si>
  <si>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</si>
  <si>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</si>
  <si>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for week ending 30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</si>
</sst>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5520783.5601096964</c:v>
                </c:pt>
                <c:pt idx="1">
                  <c:v>163465.4857911719</c:v>
                </c:pt>
                <c:pt idx="2">
                  <c:v>444075.47296223202</c:v>
                </c:pt>
                <c:pt idx="3">
                  <c:v>440.96479110600001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084-4549-A1F0-8523271D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171532</c:v>
                </c:pt>
                <c:pt idx="1">
                  <c:v>5082</c:v>
                </c:pt>
                <c:pt idx="2">
                  <c:v>486020</c:v>
                </c:pt>
                <c:pt idx="3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7E-408C-81F4-5AE33C204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438528.93358005001</c:v>
                </c:pt>
                <c:pt idx="1">
                  <c:v>1498660.778411071</c:v>
                </c:pt>
                <c:pt idx="2">
                  <c:v>214638.88015988201</c:v>
                </c:pt>
                <c:pt idx="3">
                  <c:v>3532420.4537498653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CB-45A2-8240-27256A5BF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1010278.121617418</c:v>
                </c:pt>
                <c:pt idx="1">
                  <c:v>4673649.7421776643</c:v>
                </c:pt>
                <c:pt idx="2">
                  <c:v>83.071021126000005</c:v>
                </c:pt>
                <c:pt idx="3">
                  <c:v>238.11108465999999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201-45E6-9F7D-937E0187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6128765.4836542057</v>
      </c>
      <c r="H4" s="5"/>
      <c r="I4" s="1">
        <v>662641</v>
      </c>
      <c r="J4" s="5"/>
      <c r="K4" s="3">
        <v>871712.99473383697</v>
      </c>
    </row>
    <row r="5" spans="1:11">
      <c r="E5" s="6" t="s">
        <v>7</v>
      </c>
      <c r="F5" s="6"/>
      <c r="G5" s="2">
        <v>5684249.0459008683</v>
      </c>
      <c r="H5" s="4">
        <f>G5/G4</f>
        <v>0.92747047689475315</v>
      </c>
      <c r="I5">
        <v>176614</v>
      </c>
      <c r="J5" s="4">
        <f>I5/I4</f>
        <v>0.26653044408661702</v>
      </c>
      <c r="K5" s="2">
        <v>666305.30897965003</v>
      </c>
    </row>
    <row r="6" spans="1:11">
      <c r="F6" t="s">
        <v>8</v>
      </c>
    </row>
    <row r="7" spans="1:11">
      <c r="F7" t="s">
        <v>9</v>
      </c>
      <c r="G7" s="2">
        <v>5520783.5601096964</v>
      </c>
      <c r="H7" s="4">
        <f>G7/G5</f>
        <v>0.9712423779339765</v>
      </c>
      <c r="I7">
        <v>171532</v>
      </c>
      <c r="J7" s="4">
        <f>I7/I5</f>
        <v>0.97122538417113025</v>
      </c>
      <c r="K7" s="2">
        <v>655138.15698859096</v>
      </c>
    </row>
    <row r="8" spans="1:11">
      <c r="F8" t="s">
        <v>10</v>
      </c>
      <c r="G8" s="2">
        <f>G5-G7</f>
        <v>163465.4857911719</v>
      </c>
      <c r="H8" s="4">
        <f>1-H7</f>
        <v>2.8757622066023503E-2</v>
      </c>
      <c r="I8">
        <f>I5-I7</f>
        <v>5082</v>
      </c>
      <c r="J8" s="4">
        <f>1-J7</f>
        <v>2.8774615828869754E-2</v>
      </c>
      <c r="K8" s="2">
        <f>K5-K7</f>
        <v>11167.151991059072</v>
      </c>
    </row>
    <row r="9" spans="1:11">
      <c r="E9" s="6" t="s">
        <v>11</v>
      </c>
      <c r="F9" s="6"/>
      <c r="G9" s="2">
        <v>444075.47296223202</v>
      </c>
      <c r="H9" s="4">
        <f>1-H5-H10</f>
        <v>7.2457573086555149E-2</v>
      </c>
      <c r="I9">
        <v>486020</v>
      </c>
      <c r="J9" s="4">
        <f>1-J5-J10</f>
        <v>0.7334589921239405</v>
      </c>
      <c r="K9" s="2">
        <v>204977.983384188</v>
      </c>
    </row>
    <row r="10" spans="1:11">
      <c r="E10" s="6" t="s">
        <v>12</v>
      </c>
      <c r="F10" s="6"/>
      <c r="G10" s="2">
        <v>440.96479110600001</v>
      </c>
      <c r="H10" s="4">
        <f>G10/G4</f>
        <v>7.1950018691705573E-5</v>
      </c>
      <c r="I10">
        <v>7</v>
      </c>
      <c r="J10" s="4">
        <f>I10/I4</f>
        <v>1.0563789442548832E-5</v>
      </c>
      <c r="K10" s="2">
        <v>429.70236999899998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1558637.7059132541</v>
      </c>
      <c r="H13" s="5">
        <f>G13/G5</f>
        <v>0.27420292343405467</v>
      </c>
      <c r="I13" s="1">
        <f>I14+I15</f>
        <v>54216</v>
      </c>
      <c r="J13" s="5">
        <f>I13/I5</f>
        <v>0.30697453203030339</v>
      </c>
      <c r="K13" s="3">
        <f>K14+K15</f>
        <v>4485.2158724339997</v>
      </c>
    </row>
    <row r="14" spans="1:11">
      <c r="E14" s="6" t="s">
        <v>15</v>
      </c>
      <c r="F14" s="6"/>
      <c r="G14" s="2">
        <v>1502122.091420084</v>
      </c>
      <c r="H14" s="4">
        <f>G14/G7</f>
        <v>0.27208494502005748</v>
      </c>
      <c r="I14">
        <v>51161</v>
      </c>
      <c r="J14" s="4">
        <f>I14/I7</f>
        <v>0.29825921693911339</v>
      </c>
      <c r="K14" s="2">
        <v>4415.0116927139998</v>
      </c>
    </row>
    <row r="15" spans="1:11">
      <c r="E15" s="6" t="s">
        <v>16</v>
      </c>
      <c r="F15" s="6"/>
      <c r="G15" s="2">
        <v>56515.614493169996</v>
      </c>
      <c r="H15" s="4">
        <f>G15/G8</f>
        <v>0.34573423386371005</v>
      </c>
      <c r="I15">
        <v>3055</v>
      </c>
      <c r="J15" s="4">
        <f>I15/I8</f>
        <v>0.60114128295946478</v>
      </c>
      <c r="K15" s="2">
        <v>70.204179719999999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438528.93358005001</v>
      </c>
      <c r="H18" s="4">
        <f>G18/G5</f>
        <v>7.7148085884148621E-2</v>
      </c>
      <c r="I18">
        <v>15956</v>
      </c>
      <c r="J18" s="4">
        <f>I18/I5</f>
        <v>9.0343913846014479E-2</v>
      </c>
      <c r="K18" s="2">
        <v>91345.409287311995</v>
      </c>
    </row>
    <row r="19" spans="2:11">
      <c r="E19" s="6" t="s">
        <v>20</v>
      </c>
      <c r="F19" s="6"/>
      <c r="G19" s="2">
        <v>1498660.778411071</v>
      </c>
      <c r="H19" s="4">
        <f>G19/G5</f>
        <v>0.26365149843176089</v>
      </c>
      <c r="I19">
        <v>54224</v>
      </c>
      <c r="J19" s="4">
        <f>I19/I5</f>
        <v>0.30701982855266285</v>
      </c>
      <c r="K19" s="2">
        <v>11979.169247739999</v>
      </c>
    </row>
    <row r="20" spans="2:11">
      <c r="E20" s="6" t="s">
        <v>21</v>
      </c>
      <c r="F20" s="6"/>
      <c r="G20" s="2">
        <v>3747059.3339097472</v>
      </c>
      <c r="H20" s="4">
        <f>1-H18-H19</f>
        <v>0.65920041568409049</v>
      </c>
      <c r="I20">
        <v>106434</v>
      </c>
      <c r="J20" s="4">
        <f>1-J18-J19</f>
        <v>0.60263625760132267</v>
      </c>
      <c r="K20" s="2">
        <v>562980.73044459801</v>
      </c>
    </row>
    <row r="21" spans="2:11">
      <c r="F21" t="s">
        <v>22</v>
      </c>
    </row>
    <row r="22" spans="2:11">
      <c r="F22" t="s">
        <v>23</v>
      </c>
      <c r="G22" s="2">
        <v>214638.88015988201</v>
      </c>
      <c r="H22" s="4">
        <f>G22/G20</f>
        <v>5.7281953935841221E-2</v>
      </c>
      <c r="I22">
        <v>8500</v>
      </c>
      <c r="J22" s="4">
        <f>I22/I20</f>
        <v>7.9861698329481187E-2</v>
      </c>
      <c r="K22" s="2">
        <v>2786.3627692579998</v>
      </c>
    </row>
    <row r="23" spans="2:11">
      <c r="F23" t="s">
        <v>24</v>
      </c>
      <c r="G23" s="2">
        <f>G20-G22</f>
        <v>3532420.4537498653</v>
      </c>
      <c r="H23" s="4">
        <f>1-H22</f>
        <v>0.94271804606415877</v>
      </c>
      <c r="I23">
        <f>I20-I22</f>
        <v>97934</v>
      </c>
      <c r="J23" s="4">
        <f>1-J22</f>
        <v>0.9201383016705188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1010278.121617418</v>
      </c>
      <c r="H26" s="4">
        <f>G26/G5</f>
        <v>0.17773290956453933</v>
      </c>
      <c r="I26">
        <v>25229</v>
      </c>
      <c r="J26" s="4">
        <f>I26/I5</f>
        <v>0.1428482453259651</v>
      </c>
      <c r="K26" s="2">
        <v>90259.878077275993</v>
      </c>
    </row>
    <row r="27" spans="2:11">
      <c r="E27" s="6" t="s">
        <v>27</v>
      </c>
      <c r="F27" s="6"/>
      <c r="G27" s="2">
        <v>4673649.7421776643</v>
      </c>
      <c r="H27" s="4">
        <f>G27/G5</f>
        <v>0.82221058655901325</v>
      </c>
      <c r="I27">
        <v>151376</v>
      </c>
      <c r="J27" s="4">
        <f>I27/I5</f>
        <v>0.85710079608638046</v>
      </c>
      <c r="K27" s="2">
        <v>576045.43090237398</v>
      </c>
    </row>
    <row r="28" spans="2:11">
      <c r="E28" s="6" t="s">
        <v>28</v>
      </c>
      <c r="F28" s="6"/>
      <c r="G28" s="2">
        <v>83.071021126000005</v>
      </c>
      <c r="H28" s="4">
        <f>G28/G5</f>
        <v>1.4614247274388114E-5</v>
      </c>
      <c r="I28">
        <v>5</v>
      </c>
      <c r="J28" s="4">
        <f>I28/I5</f>
        <v>2.8310326474684907E-5</v>
      </c>
      <c r="K28" s="2">
        <v>0</v>
      </c>
    </row>
    <row r="29" spans="2:11">
      <c r="E29" s="6" t="s">
        <v>29</v>
      </c>
      <c r="F29" s="6"/>
      <c r="G29" s="2">
        <v>238.11108465999999</v>
      </c>
      <c r="H29" s="4">
        <f>G29/G5</f>
        <v>4.1889629173041091E-5</v>
      </c>
      <c r="I29">
        <v>4</v>
      </c>
      <c r="J29" s="4">
        <f>I29/I5</f>
        <v>2.2648261179747925E-5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11199638.296907401</v>
      </c>
      <c r="H4" s="5"/>
      <c r="I4" s="1">
        <v>4845535</v>
      </c>
      <c r="J4" s="5"/>
      <c r="K4" s="3">
        <v>487687831.39113683</v>
      </c>
    </row>
    <row r="5" spans="1:11">
      <c r="E5" s="6" t="s">
        <v>7</v>
      </c>
      <c r="F5" s="6"/>
      <c r="G5" s="2">
        <v>8807076.2840814609</v>
      </c>
      <c r="H5" s="4">
        <f>G5/G4</f>
        <v>0.78637149259663086</v>
      </c>
      <c r="I5">
        <v>419357</v>
      </c>
      <c r="J5" s="4">
        <f>I5/I4</f>
        <v>8.6545035790681527E-2</v>
      </c>
      <c r="K5" s="2">
        <v>12174129.807092519</v>
      </c>
    </row>
    <row r="6" spans="1:11">
      <c r="F6" t="s">
        <v>8</v>
      </c>
    </row>
    <row r="7" spans="1:11">
      <c r="F7" t="s">
        <v>9</v>
      </c>
      <c r="G7" s="2">
        <v>8451087.3677677345</v>
      </c>
      <c r="H7" s="4">
        <f>G7/G5</f>
        <v>0.95957921734399343</v>
      </c>
      <c r="I7">
        <v>405795</v>
      </c>
      <c r="J7" s="4">
        <f>I7/I5</f>
        <v>0.9676600128291647</v>
      </c>
      <c r="K7" s="2">
        <v>12000553.438929044</v>
      </c>
    </row>
    <row r="8" spans="1:11">
      <c r="F8" t="s">
        <v>10</v>
      </c>
      <c r="G8" s="2">
        <f>G5-G7</f>
        <v>355988.91631372645</v>
      </c>
      <c r="H8" s="4">
        <f>1-H7</f>
        <v>4.0420782656006571E-2</v>
      </c>
      <c r="I8">
        <f>I5-I7</f>
        <v>13562</v>
      </c>
      <c r="J8" s="4">
        <f>1-J7</f>
        <v>3.2339987170835305E-2</v>
      </c>
      <c r="K8" s="2">
        <f>K5-K7</f>
        <v>173576.36816347577</v>
      </c>
    </row>
    <row r="9" spans="1:11">
      <c r="E9" s="6" t="s">
        <v>11</v>
      </c>
      <c r="F9" s="6"/>
      <c r="G9" s="2">
        <v>2163489.5131932441</v>
      </c>
      <c r="H9" s="4">
        <f>1-H5-H10</f>
        <v>0.19317494510431252</v>
      </c>
      <c r="I9">
        <v>4406360</v>
      </c>
      <c r="J9" s="4">
        <f>1-J5-J10</f>
        <v>0.90936501335765818</v>
      </c>
      <c r="K9" s="2">
        <v>471756522.23762751</v>
      </c>
    </row>
    <row r="10" spans="1:11">
      <c r="E10" s="6" t="s">
        <v>12</v>
      </c>
      <c r="F10" s="6"/>
      <c r="G10" s="2">
        <v>229072.49963269601</v>
      </c>
      <c r="H10" s="4">
        <f>G10/G4</f>
        <v>2.0453562299056628E-2</v>
      </c>
      <c r="I10">
        <v>19818</v>
      </c>
      <c r="J10" s="4">
        <f>I10/I4</f>
        <v>4.0899508516603431E-3</v>
      </c>
      <c r="K10" s="2">
        <v>3757179.3464167821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1609139.4861046132</v>
      </c>
      <c r="H13" s="5">
        <f>G13/G5</f>
        <v>0.18270983856618647</v>
      </c>
      <c r="I13" s="1">
        <f>I14+I15</f>
        <v>43578</v>
      </c>
      <c r="J13" s="5">
        <f>I13/I5</f>
        <v>0.10391623366248805</v>
      </c>
      <c r="K13" s="3">
        <f>K14+K15</f>
        <v>2276447.465728113</v>
      </c>
    </row>
    <row r="14" spans="1:11">
      <c r="E14" s="6" t="s">
        <v>15</v>
      </c>
      <c r="F14" s="6"/>
      <c r="G14" s="2">
        <v>1543435.2638615831</v>
      </c>
      <c r="H14" s="4">
        <f>G14/G7</f>
        <v>0.18263155931249889</v>
      </c>
      <c r="I14">
        <v>40914</v>
      </c>
      <c r="J14" s="4">
        <f>I14/I7</f>
        <v>0.10082430784016561</v>
      </c>
      <c r="K14" s="2">
        <v>2275782.0253610578</v>
      </c>
    </row>
    <row r="15" spans="1:11">
      <c r="E15" s="6" t="s">
        <v>16</v>
      </c>
      <c r="F15" s="6"/>
      <c r="G15" s="2">
        <v>65704.222243030003</v>
      </c>
      <c r="H15" s="4">
        <f>G15/G8</f>
        <v>0.18456816836714682</v>
      </c>
      <c r="I15">
        <v>2664</v>
      </c>
      <c r="J15" s="4">
        <f>I15/I8</f>
        <v>0.19643120483704468</v>
      </c>
      <c r="K15" s="2">
        <v>665.44036705500002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670979.07252196304</v>
      </c>
      <c r="H18" s="4">
        <f>G18/G5</f>
        <v>7.6186358659654008E-2</v>
      </c>
      <c r="I18">
        <v>23624</v>
      </c>
      <c r="J18" s="4">
        <f>I18/I5</f>
        <v>5.633386351008806E-2</v>
      </c>
      <c r="K18" s="2">
        <v>1921226.307611977</v>
      </c>
    </row>
    <row r="19" spans="2:11">
      <c r="E19" s="6" t="s">
        <v>20</v>
      </c>
      <c r="F19" s="6"/>
      <c r="G19" s="2">
        <v>1942069.042213636</v>
      </c>
      <c r="H19" s="4">
        <f>G19/G5</f>
        <v>0.22051234479754311</v>
      </c>
      <c r="I19">
        <v>79825</v>
      </c>
      <c r="J19" s="4">
        <f>I19/I5</f>
        <v>0.19035094203745256</v>
      </c>
      <c r="K19" s="2">
        <v>2210091.8221888649</v>
      </c>
    </row>
    <row r="20" spans="2:11">
      <c r="E20" s="6" t="s">
        <v>21</v>
      </c>
      <c r="F20" s="6"/>
      <c r="G20" s="2">
        <v>6181067.6865466768</v>
      </c>
      <c r="H20" s="4">
        <f>1-H18-H19</f>
        <v>0.70330129654280282</v>
      </c>
      <c r="I20">
        <v>314951</v>
      </c>
      <c r="J20" s="4">
        <f>1-J18-J19</f>
        <v>0.75331519445245942</v>
      </c>
      <c r="K20" s="2">
        <v>7394555.5518136388</v>
      </c>
    </row>
    <row r="21" spans="2:11">
      <c r="F21" t="s">
        <v>22</v>
      </c>
    </row>
    <row r="22" spans="2:11">
      <c r="F22" t="s">
        <v>23</v>
      </c>
      <c r="G22" s="2">
        <v>816448.29372270696</v>
      </c>
      <c r="H22" s="4">
        <f>G22/G20</f>
        <v>0.13208855413438311</v>
      </c>
      <c r="I22">
        <v>81825</v>
      </c>
      <c r="J22" s="4">
        <f>I22/I20</f>
        <v>0.2598023184558868</v>
      </c>
      <c r="K22" s="2">
        <v>886626.79673792794</v>
      </c>
    </row>
    <row r="23" spans="2:11">
      <c r="F23" t="s">
        <v>24</v>
      </c>
      <c r="G23" s="2">
        <f>G20-G22</f>
        <v>5364619.3928239699</v>
      </c>
      <c r="H23" s="4">
        <f>1-H22</f>
        <v>0.86791144586561686</v>
      </c>
      <c r="I23">
        <f>I20-I22</f>
        <v>233126</v>
      </c>
      <c r="J23" s="4">
        <f>1-J22</f>
        <v>0.74019768154411314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1484018.1981592469</v>
      </c>
      <c r="H26" s="4">
        <f>G26/G5</f>
        <v>0.16850293449161641</v>
      </c>
      <c r="I26">
        <v>55957</v>
      </c>
      <c r="J26" s="4">
        <f>I26/I5</f>
        <v>0.13343523537224847</v>
      </c>
      <c r="K26" s="2">
        <v>1178007.9685568099</v>
      </c>
    </row>
    <row r="27" spans="2:11">
      <c r="E27" s="6" t="s">
        <v>27</v>
      </c>
      <c r="F27" s="6"/>
      <c r="G27" s="2">
        <v>7312615.7073135236</v>
      </c>
      <c r="H27" s="4">
        <f>G27/G5</f>
        <v>0.83031138500876478</v>
      </c>
      <c r="I27">
        <v>362872</v>
      </c>
      <c r="J27" s="4">
        <f>I27/I5</f>
        <v>0.86530569419372994</v>
      </c>
      <c r="K27" s="2">
        <v>10980674.61334944</v>
      </c>
    </row>
    <row r="28" spans="2:11">
      <c r="E28" s="6" t="s">
        <v>28</v>
      </c>
      <c r="F28" s="6"/>
      <c r="G28" s="2">
        <v>6446.417029063</v>
      </c>
      <c r="H28" s="4">
        <f>G28/G5</f>
        <v>7.3195880461654624E-4</v>
      </c>
      <c r="I28">
        <v>149</v>
      </c>
      <c r="J28" s="4">
        <f>I28/I5</f>
        <v>3.5530586111594655E-4</v>
      </c>
      <c r="K28" s="2">
        <v>15406.237018375001</v>
      </c>
    </row>
    <row r="29" spans="2:11">
      <c r="E29" s="6" t="s">
        <v>29</v>
      </c>
      <c r="F29" s="6"/>
      <c r="G29" s="2">
        <v>3995.961579626</v>
      </c>
      <c r="H29" s="4">
        <f>G29/G5</f>
        <v>4.5372169500207312E-4</v>
      </c>
      <c r="I29">
        <v>379</v>
      </c>
      <c r="J29" s="4">
        <f>I29/I5</f>
        <v>9.0376457290566273E-4</v>
      </c>
      <c r="K29" s="2">
        <v>40.988167896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L1" sqref="L1"/>
    </sheetView>
  </sheetViews>
  <sheetFormatPr defaultRowHeight="30" customHeight="1"/>
  <cols>
    <col min="6" max="6" width="45.28515625" customWidth="1"/>
  </cols>
  <sheetData>
    <row r="1" spans="1:6" ht="69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UK'!$G$7</f>
        <v>5520783.5601096964</v>
      </c>
    </row>
    <row r="4" spans="1:6">
      <c r="A4" t="s">
        <v>32</v>
      </c>
      <c r="B4">
        <f>'NEWT - UK'!$G$8</f>
        <v>163465.4857911719</v>
      </c>
    </row>
    <row r="5" spans="1:6">
      <c r="A5" t="s">
        <v>33</v>
      </c>
      <c r="B5">
        <f>'NEWT - UK'!$G$9</f>
        <v>444075.47296223202</v>
      </c>
    </row>
    <row r="6" spans="1:6">
      <c r="A6" t="s">
        <v>34</v>
      </c>
      <c r="B6">
        <f>'NEWT - UK'!$G$10</f>
        <v>440.96479110600001</v>
      </c>
    </row>
    <row r="15" spans="1:6">
      <c r="A15" t="s">
        <v>35</v>
      </c>
    </row>
    <row r="16" spans="1:6">
      <c r="A16" t="s">
        <v>31</v>
      </c>
      <c r="B16">
        <f>'NEWT - UK'!$I$7</f>
        <v>171532</v>
      </c>
    </row>
    <row r="17" spans="1:2">
      <c r="A17" t="s">
        <v>32</v>
      </c>
      <c r="B17">
        <f>'NEWT - UK'!$I$8</f>
        <v>5082</v>
      </c>
    </row>
    <row r="18" spans="1:2">
      <c r="A18" t="s">
        <v>33</v>
      </c>
      <c r="B18">
        <f>'NEWT - UK'!$I$9</f>
        <v>486020</v>
      </c>
    </row>
    <row r="19" spans="1:2">
      <c r="A19" t="s">
        <v>34</v>
      </c>
      <c r="B19">
        <f>'NEWT - UK'!$I$10</f>
        <v>7</v>
      </c>
    </row>
    <row r="27" spans="1:2">
      <c r="A27" t="s">
        <v>18</v>
      </c>
    </row>
    <row r="28" spans="1:2">
      <c r="A28" t="s">
        <v>36</v>
      </c>
      <c r="B28">
        <f>'NEWT - UK'!$G$18</f>
        <v>438528.93358005001</v>
      </c>
    </row>
    <row r="29" spans="1:2">
      <c r="A29" t="s">
        <v>37</v>
      </c>
      <c r="B29">
        <f>'NEWT - UK'!$G$19</f>
        <v>1498660.778411071</v>
      </c>
    </row>
    <row r="30" spans="1:2">
      <c r="A30" t="s">
        <v>38</v>
      </c>
      <c r="B30">
        <f>'NEWT - UK'!$G$22</f>
        <v>214638.88015988201</v>
      </c>
    </row>
    <row r="31" spans="1:2">
      <c r="A31" t="s">
        <v>39</v>
      </c>
      <c r="B31">
        <f>'NEWT - UK'!$G$23</f>
        <v>3532420.4537498653</v>
      </c>
    </row>
    <row r="40" spans="1:2">
      <c r="A40" t="s">
        <v>40</v>
      </c>
    </row>
    <row r="41" spans="1:2">
      <c r="A41" t="s">
        <v>41</v>
      </c>
      <c r="B41">
        <f>'NEWT - UK'!$G$26</f>
        <v>1010278.121617418</v>
      </c>
    </row>
    <row r="42" spans="1:2">
      <c r="A42" t="s">
        <v>42</v>
      </c>
      <c r="B42">
        <f>'NEWT - UK'!$G$27</f>
        <v>4673649.7421776643</v>
      </c>
    </row>
    <row r="43" spans="1:2">
      <c r="A43" t="s">
        <v>43</v>
      </c>
      <c r="B43">
        <f>'NEWT - UK'!$G$28</f>
        <v>83.071021126000005</v>
      </c>
    </row>
    <row r="44" spans="1:2">
      <c r="A44" t="s">
        <v>44</v>
      </c>
      <c r="B44">
        <f>'NEWT - UK'!$G$29</f>
        <v>238.11108465999999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2023-01-12T10:01:04Z</dcterms:created>
  <dcterms:modified xsi:type="dcterms:W3CDTF">2023-01-12T10:02:02Z</dcterms:modified>
</cp:coreProperties>
</file>