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F8D8E1A5-11EA-463C-84C8-0964DB36BB5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J15" i="5"/>
  <c r="H15" i="5"/>
  <c r="J14" i="5"/>
  <c r="H14" i="5"/>
  <c r="K13" i="5"/>
  <c r="I13" i="5"/>
  <c r="J13" i="5" s="1"/>
  <c r="H13" i="5"/>
  <c r="G13" i="5"/>
  <c r="J10" i="5"/>
  <c r="H10" i="5"/>
  <c r="H9" i="5" s="1"/>
  <c r="K8" i="5"/>
  <c r="J8" i="5"/>
  <c r="I8" i="5"/>
  <c r="G8" i="5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20" i="2"/>
  <c r="H20" i="2"/>
  <c r="J19" i="2"/>
  <c r="H19" i="2"/>
  <c r="J18" i="2"/>
  <c r="H18" i="2"/>
  <c r="H15" i="2"/>
  <c r="J14" i="2"/>
  <c r="H14" i="2"/>
  <c r="K13" i="2"/>
  <c r="I13" i="2"/>
  <c r="J13" i="2" s="1"/>
  <c r="H13" i="2"/>
  <c r="G13" i="2"/>
  <c r="J10" i="2"/>
  <c r="H10" i="2"/>
  <c r="H9" i="2" s="1"/>
  <c r="K8" i="2"/>
  <c r="I8" i="2"/>
  <c r="J15" i="2" s="1"/>
  <c r="G8" i="2"/>
  <c r="B3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<sst xmlns="http://schemas.openxmlformats.org/spreadsheetml/2006/main" count="82" uniqueCount="45">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</sst>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11112057.340619924</c:v>
                </c:pt>
                <c:pt idx="1">
                  <c:v>216952.74803425372</c:v>
                </c:pt>
                <c:pt idx="2">
                  <c:v>426710.115437389</c:v>
                </c:pt>
                <c:pt idx="3">
                  <c:v>14.513835760999999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2E-4D97-84D4-1A44DBEAE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308626</c:v>
                </c:pt>
                <c:pt idx="1">
                  <c:v>4713</c:v>
                </c:pt>
                <c:pt idx="2">
                  <c:v>743314</c:v>
                </c:pt>
                <c:pt idx="3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14-4D5D-9148-D40DC885B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1033395.5344684341</c:v>
                </c:pt>
                <c:pt idx="1">
                  <c:v>3721263.865345858</c:v>
                </c:pt>
                <c:pt idx="2">
                  <c:v>93761.064312393006</c:v>
                </c:pt>
                <c:pt idx="3">
                  <c:v>6480589.6245274935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F61-48AE-87E8-ED648D8FB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1643058.92494272</c:v>
                </c:pt>
                <c:pt idx="1">
                  <c:v>9684457.6097286325</c:v>
                </c:pt>
                <c:pt idx="2">
                  <c:v>0.91412967300000003</c:v>
                </c:pt>
                <c:pt idx="3">
                  <c:v>1492.6398531540001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33-4057-B095-95EECE72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11755734.717927327</v>
      </c>
      <c r="H4" s="5"/>
      <c r="I4" s="1">
        <v>1056666</v>
      </c>
      <c r="J4" s="5"/>
      <c r="K4" s="3">
        <v>962460.97941047</v>
      </c>
    </row>
    <row r="5" spans="1:11" x14ac:dyDescent="0.3">
      <c r="E5" s="6" t="s">
        <v>7</v>
      </c>
      <c r="F5" s="6"/>
      <c r="G5" s="2">
        <v>11329010.088654177</v>
      </c>
      <c r="H5" s="4">
        <f>G5/G4</f>
        <v>0.96370072653796779</v>
      </c>
      <c r="I5">
        <v>313339</v>
      </c>
      <c r="J5" s="4">
        <f>I5/I4</f>
        <v>0.29653551831893898</v>
      </c>
      <c r="K5" s="2">
        <v>761616.86728127697</v>
      </c>
    </row>
    <row r="6" spans="1:11" x14ac:dyDescent="0.3">
      <c r="F6" t="s">
        <v>8</v>
      </c>
    </row>
    <row r="7" spans="1:11" x14ac:dyDescent="0.3">
      <c r="F7" t="s">
        <v>9</v>
      </c>
      <c r="G7" s="2">
        <v>11112057.340619924</v>
      </c>
      <c r="H7" s="4">
        <f>G7/G5</f>
        <v>0.98084980538136091</v>
      </c>
      <c r="I7">
        <v>308626</v>
      </c>
      <c r="J7" s="4">
        <f>I7/I5</f>
        <v>0.98495878266031356</v>
      </c>
      <c r="K7" s="2">
        <v>732149.86344961799</v>
      </c>
    </row>
    <row r="8" spans="1:11" x14ac:dyDescent="0.3">
      <c r="F8" t="s">
        <v>10</v>
      </c>
      <c r="G8" s="2">
        <f>G5-G7</f>
        <v>216952.74803425372</v>
      </c>
      <c r="H8" s="4">
        <f>1-H7</f>
        <v>1.9150194618639094E-2</v>
      </c>
      <c r="I8">
        <f>I5-I7</f>
        <v>4713</v>
      </c>
      <c r="J8" s="4">
        <f>1-J7</f>
        <v>1.5041217339686441E-2</v>
      </c>
      <c r="K8" s="2">
        <f>K5-K7</f>
        <v>29467.003831658978</v>
      </c>
    </row>
    <row r="9" spans="1:11" x14ac:dyDescent="0.3">
      <c r="E9" s="6" t="s">
        <v>11</v>
      </c>
      <c r="F9" s="6"/>
      <c r="G9" s="2">
        <v>426710.115437389</v>
      </c>
      <c r="H9" s="4">
        <f>1-H5-H10</f>
        <v>3.6298038844536216E-2</v>
      </c>
      <c r="I9">
        <v>743314</v>
      </c>
      <c r="J9" s="4">
        <f>1-J5-J10</f>
        <v>0.70345217883418221</v>
      </c>
      <c r="K9" s="2">
        <v>200358.999791854</v>
      </c>
    </row>
    <row r="10" spans="1:11" x14ac:dyDescent="0.3">
      <c r="E10" s="6" t="s">
        <v>12</v>
      </c>
      <c r="F10" s="6"/>
      <c r="G10" s="2">
        <v>14.513835760999999</v>
      </c>
      <c r="H10" s="4">
        <f>G10/G4</f>
        <v>1.2346174959925395E-6</v>
      </c>
      <c r="I10">
        <v>13</v>
      </c>
      <c r="J10" s="4">
        <f>I10/I4</f>
        <v>1.2302846878767747E-5</v>
      </c>
      <c r="K10" s="2">
        <v>485.11233733900002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2758542.06858578</v>
      </c>
      <c r="H13" s="5">
        <f>G13/G5</f>
        <v>0.24349365452047889</v>
      </c>
      <c r="I13" s="1">
        <f>I14+I15</f>
        <v>88145</v>
      </c>
      <c r="J13" s="5">
        <f>I13/I5</f>
        <v>0.28130874228870328</v>
      </c>
      <c r="K13" s="3">
        <f>K14+K15</f>
        <v>33367.725331561</v>
      </c>
    </row>
    <row r="14" spans="1:11" x14ac:dyDescent="0.3">
      <c r="E14" s="6" t="s">
        <v>15</v>
      </c>
      <c r="F14" s="6"/>
      <c r="G14" s="2">
        <v>2752173.20923902</v>
      </c>
      <c r="H14" s="4">
        <f>G14/G7</f>
        <v>0.24767449670894884</v>
      </c>
      <c r="I14">
        <v>87767</v>
      </c>
      <c r="J14" s="4">
        <f>I14/I7</f>
        <v>0.28437979949842201</v>
      </c>
      <c r="K14" s="2">
        <v>33367.725331561</v>
      </c>
    </row>
    <row r="15" spans="1:11" x14ac:dyDescent="0.3">
      <c r="E15" s="6" t="s">
        <v>16</v>
      </c>
      <c r="F15" s="6"/>
      <c r="G15" s="2">
        <v>6368.8593467600003</v>
      </c>
      <c r="H15" s="4">
        <f>G15/G8</f>
        <v>2.9355974535775178E-2</v>
      </c>
      <c r="I15">
        <v>378</v>
      </c>
      <c r="J15" s="4">
        <f>I15/I8</f>
        <v>8.0203691915977079E-2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1033395.5344684341</v>
      </c>
      <c r="H18" s="4">
        <f>G18/G5</f>
        <v>9.1216754719228577E-2</v>
      </c>
      <c r="I18">
        <v>33418</v>
      </c>
      <c r="J18" s="4">
        <f>I18/I5</f>
        <v>0.10665126268993008</v>
      </c>
      <c r="K18" s="2">
        <v>10825.019858176</v>
      </c>
    </row>
    <row r="19" spans="2:11" x14ac:dyDescent="0.3">
      <c r="E19" s="6" t="s">
        <v>20</v>
      </c>
      <c r="F19" s="6"/>
      <c r="G19" s="2">
        <v>3721263.865345858</v>
      </c>
      <c r="H19" s="4">
        <f>G19/G5</f>
        <v>0.32847211152831829</v>
      </c>
      <c r="I19">
        <v>103177</v>
      </c>
      <c r="J19" s="4">
        <f>I19/I5</f>
        <v>0.32928234276614149</v>
      </c>
      <c r="K19" s="2">
        <v>504382.09497270401</v>
      </c>
    </row>
    <row r="20" spans="2:11" x14ac:dyDescent="0.3">
      <c r="E20" s="6" t="s">
        <v>21</v>
      </c>
      <c r="F20" s="6"/>
      <c r="G20" s="2">
        <v>6574350.6888398863</v>
      </c>
      <c r="H20" s="4">
        <f>1-H18-H19</f>
        <v>0.58031113375245313</v>
      </c>
      <c r="I20">
        <v>176744</v>
      </c>
      <c r="J20" s="4">
        <f>1-J18-J19</f>
        <v>0.56406639454392837</v>
      </c>
      <c r="K20" s="2">
        <v>246409.75245039701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93761.064312393006</v>
      </c>
      <c r="H22" s="4">
        <f>G22/G20</f>
        <v>1.4261646320686026E-2</v>
      </c>
      <c r="I22">
        <v>3566</v>
      </c>
      <c r="J22" s="4">
        <f>I22/I20</f>
        <v>2.017607386955144E-2</v>
      </c>
      <c r="K22" s="2">
        <v>2981.4526980239998</v>
      </c>
    </row>
    <row r="23" spans="2:11" x14ac:dyDescent="0.3">
      <c r="F23" t="s">
        <v>24</v>
      </c>
      <c r="G23" s="2">
        <f>G20-G22</f>
        <v>6480589.6245274935</v>
      </c>
      <c r="H23" s="4">
        <f>1-H22</f>
        <v>0.98573835367931395</v>
      </c>
      <c r="I23">
        <f>I20-I22</f>
        <v>173178</v>
      </c>
      <c r="J23" s="4">
        <f>1-J22</f>
        <v>0.97982392613044855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1643058.92494272</v>
      </c>
      <c r="H26" s="4">
        <f>G26/G5</f>
        <v>0.14503111146385309</v>
      </c>
      <c r="I26">
        <v>49192</v>
      </c>
      <c r="J26" s="4">
        <f>I26/I5</f>
        <v>0.15699290544745467</v>
      </c>
      <c r="K26" s="2">
        <v>490925.21922869398</v>
      </c>
    </row>
    <row r="27" spans="2:11" x14ac:dyDescent="0.3">
      <c r="E27" s="6" t="s">
        <v>27</v>
      </c>
      <c r="F27" s="6"/>
      <c r="G27" s="2">
        <v>9684457.6097286325</v>
      </c>
      <c r="H27" s="4">
        <f>G27/G5</f>
        <v>0.85483705407125221</v>
      </c>
      <c r="I27">
        <v>264122</v>
      </c>
      <c r="J27" s="4">
        <f>I27/I5</f>
        <v>0.84292730876143729</v>
      </c>
      <c r="K27" s="2">
        <v>270691.64805258298</v>
      </c>
    </row>
    <row r="28" spans="2:11" x14ac:dyDescent="0.3">
      <c r="E28" s="6" t="s">
        <v>28</v>
      </c>
      <c r="F28" s="6"/>
      <c r="G28" s="2">
        <v>0.91412967300000003</v>
      </c>
      <c r="H28" s="4">
        <f>G28/G5</f>
        <v>8.0689280514939809E-8</v>
      </c>
      <c r="I28">
        <v>1</v>
      </c>
      <c r="J28" s="4">
        <f>I28/I5</f>
        <v>3.1914316443213263E-6</v>
      </c>
      <c r="K28" s="2">
        <v>0</v>
      </c>
    </row>
    <row r="29" spans="2:11" x14ac:dyDescent="0.3">
      <c r="E29" s="6" t="s">
        <v>29</v>
      </c>
      <c r="F29" s="6"/>
      <c r="G29" s="2">
        <v>1492.6398531540001</v>
      </c>
      <c r="H29" s="4">
        <f>G29/G5</f>
        <v>1.3175377561441622E-4</v>
      </c>
      <c r="I29">
        <v>24</v>
      </c>
      <c r="J29" s="4">
        <f>I29/I5</f>
        <v>7.6594359463711827E-5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12759853.081605604</v>
      </c>
      <c r="H4" s="5"/>
      <c r="I4" s="1">
        <v>3852192</v>
      </c>
      <c r="J4" s="5"/>
      <c r="K4" s="3">
        <v>152643964.04752898</v>
      </c>
    </row>
    <row r="5" spans="1:11" x14ac:dyDescent="0.3">
      <c r="E5" s="6" t="s">
        <v>7</v>
      </c>
      <c r="F5" s="6"/>
      <c r="G5" s="2">
        <v>10830847.459992424</v>
      </c>
      <c r="H5" s="4">
        <f>G5/G4</f>
        <v>0.8488222701878908</v>
      </c>
      <c r="I5">
        <v>431759</v>
      </c>
      <c r="J5" s="4">
        <f>I5/I4</f>
        <v>0.11208138119802959</v>
      </c>
      <c r="K5" s="2">
        <v>8538066.3111952916</v>
      </c>
    </row>
    <row r="6" spans="1:11" x14ac:dyDescent="0.3">
      <c r="F6" t="s">
        <v>8</v>
      </c>
    </row>
    <row r="7" spans="1:11" x14ac:dyDescent="0.3">
      <c r="F7" t="s">
        <v>9</v>
      </c>
      <c r="G7" s="2">
        <v>10456884.903721794</v>
      </c>
      <c r="H7" s="4">
        <f>G7/G5</f>
        <v>0.96547245655042302</v>
      </c>
      <c r="I7">
        <v>420795</v>
      </c>
      <c r="J7" s="4">
        <f>I7/I5</f>
        <v>0.97460620392394837</v>
      </c>
      <c r="K7" s="2">
        <v>8273353.9358561179</v>
      </c>
    </row>
    <row r="8" spans="1:11" x14ac:dyDescent="0.3">
      <c r="F8" t="s">
        <v>10</v>
      </c>
      <c r="G8" s="2">
        <f>G5-G7</f>
        <v>373962.55627062917</v>
      </c>
      <c r="H8" s="4">
        <f>1-H7</f>
        <v>3.4527543449576981E-2</v>
      </c>
      <c r="I8">
        <f>I5-I7</f>
        <v>10964</v>
      </c>
      <c r="J8" s="4">
        <f>1-J7</f>
        <v>2.5393796076051633E-2</v>
      </c>
      <c r="K8" s="2">
        <f>K5-K7</f>
        <v>264712.37533917371</v>
      </c>
    </row>
    <row r="9" spans="1:11" x14ac:dyDescent="0.3">
      <c r="E9" s="6" t="s">
        <v>11</v>
      </c>
      <c r="F9" s="6"/>
      <c r="G9" s="2">
        <v>1664480.6105916621</v>
      </c>
      <c r="H9" s="4">
        <f>1-H5-H10</f>
        <v>0.13044669087852978</v>
      </c>
      <c r="I9">
        <v>3398298</v>
      </c>
      <c r="J9" s="4">
        <f>1-J5-J10</f>
        <v>0.88217253968649545</v>
      </c>
      <c r="K9" s="2">
        <v>140139692.8949101</v>
      </c>
    </row>
    <row r="10" spans="1:11" x14ac:dyDescent="0.3">
      <c r="E10" s="6" t="s">
        <v>12</v>
      </c>
      <c r="F10" s="6"/>
      <c r="G10" s="2">
        <v>264525.01102151902</v>
      </c>
      <c r="H10" s="4">
        <f>G10/G4</f>
        <v>2.0731038933579412E-2</v>
      </c>
      <c r="I10">
        <v>22135</v>
      </c>
      <c r="J10" s="4">
        <f>I10/I4</f>
        <v>5.7460791154750335E-3</v>
      </c>
      <c r="K10" s="2">
        <v>3966204.8414235911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1869769.645019515</v>
      </c>
      <c r="H13" s="5">
        <f>G13/G5</f>
        <v>0.17263373451857505</v>
      </c>
      <c r="I13" s="1">
        <f>I14+I15</f>
        <v>51762</v>
      </c>
      <c r="J13" s="5">
        <f>I13/I5</f>
        <v>0.11988632547323855</v>
      </c>
      <c r="K13" s="3">
        <f>K14+K15</f>
        <v>1553975.408035629</v>
      </c>
    </row>
    <row r="14" spans="1:11" x14ac:dyDescent="0.3">
      <c r="E14" s="6" t="s">
        <v>15</v>
      </c>
      <c r="F14" s="6"/>
      <c r="G14" s="2">
        <v>1860396.573050515</v>
      </c>
      <c r="H14" s="4">
        <f>G14/G7</f>
        <v>0.17791116476651342</v>
      </c>
      <c r="I14">
        <v>51427</v>
      </c>
      <c r="J14" s="4">
        <f>I14/I7</f>
        <v>0.12221390463289726</v>
      </c>
      <c r="K14" s="2">
        <v>1553894.605878423</v>
      </c>
    </row>
    <row r="15" spans="1:11" x14ac:dyDescent="0.3">
      <c r="E15" s="6" t="s">
        <v>16</v>
      </c>
      <c r="F15" s="6"/>
      <c r="G15" s="2">
        <v>9373.0719690000005</v>
      </c>
      <c r="H15" s="4">
        <f>G15/G8</f>
        <v>2.5064199107187879E-2</v>
      </c>
      <c r="I15">
        <v>335</v>
      </c>
      <c r="J15" s="4">
        <f>I15/I8</f>
        <v>3.0554542137905875E-2</v>
      </c>
      <c r="K15" s="2">
        <v>80.802157206000004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995920.052125177</v>
      </c>
      <c r="H18" s="4">
        <f>G18/G5</f>
        <v>9.1952181563258184E-2</v>
      </c>
      <c r="I18">
        <v>33203</v>
      </c>
      <c r="J18" s="4">
        <f>I18/I5</f>
        <v>7.6901697474748648E-2</v>
      </c>
      <c r="K18" s="2">
        <v>1292943.1643887651</v>
      </c>
    </row>
    <row r="19" spans="2:11" x14ac:dyDescent="0.3">
      <c r="E19" s="6" t="s">
        <v>20</v>
      </c>
      <c r="F19" s="6"/>
      <c r="G19" s="2">
        <v>3303013.1072914372</v>
      </c>
      <c r="H19" s="4">
        <f>G19/G5</f>
        <v>0.30496349611535822</v>
      </c>
      <c r="I19">
        <v>104809</v>
      </c>
      <c r="J19" s="4">
        <f>I19/I5</f>
        <v>0.24274884831584287</v>
      </c>
      <c r="K19" s="2">
        <v>1572094.1051318219</v>
      </c>
    </row>
    <row r="20" spans="2:11" x14ac:dyDescent="0.3">
      <c r="E20" s="6" t="s">
        <v>21</v>
      </c>
      <c r="F20" s="6"/>
      <c r="G20" s="2">
        <v>6519906.8927856637</v>
      </c>
      <c r="H20" s="4">
        <f>1-H18-H19</f>
        <v>0.60308432232138354</v>
      </c>
      <c r="I20">
        <v>292843</v>
      </c>
      <c r="J20" s="4">
        <f>1-J18-J19</f>
        <v>0.68034945420940851</v>
      </c>
      <c r="K20" s="2">
        <v>5067142.2180885319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451911.39566902799</v>
      </c>
      <c r="H22" s="4">
        <f>G22/G20</f>
        <v>6.9312553553344772E-2</v>
      </c>
      <c r="I22">
        <v>44240</v>
      </c>
      <c r="J22" s="4">
        <f>I22/I20</f>
        <v>0.15107071024405569</v>
      </c>
      <c r="K22" s="2">
        <v>773482.38388115703</v>
      </c>
    </row>
    <row r="23" spans="2:11" x14ac:dyDescent="0.3">
      <c r="F23" t="s">
        <v>24</v>
      </c>
      <c r="G23" s="2">
        <f>G20-G22</f>
        <v>6067995.4971166356</v>
      </c>
      <c r="H23" s="4">
        <f>1-H22</f>
        <v>0.93068744644665524</v>
      </c>
      <c r="I23">
        <f>I20-I22</f>
        <v>248603</v>
      </c>
      <c r="J23" s="4">
        <f>1-J22</f>
        <v>0.84892928975594428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1561363.7140609671</v>
      </c>
      <c r="H26" s="4">
        <f>G26/G5</f>
        <v>0.14415896076723614</v>
      </c>
      <c r="I26">
        <v>62419</v>
      </c>
      <c r="J26" s="4">
        <f>I26/I5</f>
        <v>0.14456907673030556</v>
      </c>
      <c r="K26" s="2">
        <v>1732861.8906611181</v>
      </c>
    </row>
    <row r="27" spans="2:11" x14ac:dyDescent="0.3">
      <c r="E27" s="6" t="s">
        <v>27</v>
      </c>
      <c r="F27" s="6"/>
      <c r="G27" s="2">
        <v>9246159.2410572078</v>
      </c>
      <c r="H27" s="4">
        <f>G27/G5</f>
        <v>0.853687513854403</v>
      </c>
      <c r="I27">
        <v>367858</v>
      </c>
      <c r="J27" s="4">
        <f>I27/I5</f>
        <v>0.85199845284058928</v>
      </c>
      <c r="K27" s="2">
        <v>6725131.8061805181</v>
      </c>
    </row>
    <row r="28" spans="2:11" x14ac:dyDescent="0.3">
      <c r="E28" s="6" t="s">
        <v>28</v>
      </c>
      <c r="F28" s="6"/>
      <c r="G28" s="2">
        <v>3673.831026154</v>
      </c>
      <c r="H28" s="4">
        <f>G28/G5</f>
        <v>3.3920069871952289E-4</v>
      </c>
      <c r="I28">
        <v>109</v>
      </c>
      <c r="J28" s="4">
        <f>I28/I5</f>
        <v>2.5245565234308955E-4</v>
      </c>
      <c r="K28" s="2">
        <v>39.297384028000003</v>
      </c>
    </row>
    <row r="29" spans="2:11" x14ac:dyDescent="0.3">
      <c r="E29" s="6" t="s">
        <v>29</v>
      </c>
      <c r="F29" s="6"/>
      <c r="G29" s="2">
        <v>7308.9403195880004</v>
      </c>
      <c r="H29" s="4">
        <f>G29/G5</f>
        <v>6.7482626328052022E-4</v>
      </c>
      <c r="I29">
        <v>346</v>
      </c>
      <c r="J29" s="4">
        <f>I29/I5</f>
        <v>8.0137298817164202E-4</v>
      </c>
      <c r="K29" s="2">
        <v>289.11923832700001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11112057.340619924</v>
      </c>
    </row>
    <row r="3" spans="1:2" x14ac:dyDescent="0.3">
      <c r="A3" t="s">
        <v>32</v>
      </c>
      <c r="B3">
        <f>'NEWT - UK'!$G$8</f>
        <v>216952.74803425372</v>
      </c>
    </row>
    <row r="4" spans="1:2" x14ac:dyDescent="0.3">
      <c r="A4" t="s">
        <v>33</v>
      </c>
      <c r="B4">
        <f>'NEWT - UK'!$G$9</f>
        <v>426710.115437389</v>
      </c>
    </row>
    <row r="5" spans="1:2" x14ac:dyDescent="0.3">
      <c r="A5" t="s">
        <v>34</v>
      </c>
      <c r="B5">
        <f>'NEWT - UK'!$G$10</f>
        <v>14.513835760999999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308626</v>
      </c>
    </row>
    <row r="16" spans="1:2" x14ac:dyDescent="0.3">
      <c r="A16" t="s">
        <v>32</v>
      </c>
      <c r="B16">
        <f>'NEWT - UK'!$I$8</f>
        <v>4713</v>
      </c>
    </row>
    <row r="17" spans="1:2" x14ac:dyDescent="0.3">
      <c r="A17" t="s">
        <v>33</v>
      </c>
      <c r="B17">
        <f>'NEWT - UK'!$I$9</f>
        <v>743314</v>
      </c>
    </row>
    <row r="18" spans="1:2" x14ac:dyDescent="0.3">
      <c r="A18" t="s">
        <v>34</v>
      </c>
      <c r="B18">
        <f>'NEWT - UK'!$I$10</f>
        <v>13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1033395.5344684341</v>
      </c>
    </row>
    <row r="28" spans="1:2" x14ac:dyDescent="0.3">
      <c r="A28" t="s">
        <v>37</v>
      </c>
      <c r="B28">
        <f>'NEWT - UK'!$G$19</f>
        <v>3721263.865345858</v>
      </c>
    </row>
    <row r="29" spans="1:2" x14ac:dyDescent="0.3">
      <c r="A29" t="s">
        <v>38</v>
      </c>
      <c r="B29">
        <f>'NEWT - UK'!$G$22</f>
        <v>93761.064312393006</v>
      </c>
    </row>
    <row r="30" spans="1:2" x14ac:dyDescent="0.3">
      <c r="A30" t="s">
        <v>39</v>
      </c>
      <c r="B30">
        <f>'NEWT - UK'!$G$23</f>
        <v>6480589.6245274935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1643058.92494272</v>
      </c>
    </row>
    <row r="41" spans="1:2" x14ac:dyDescent="0.3">
      <c r="A41" t="s">
        <v>42</v>
      </c>
      <c r="B41">
        <f>'NEWT - UK'!$G$27</f>
        <v>9684457.6097286325</v>
      </c>
    </row>
    <row r="42" spans="1:2" x14ac:dyDescent="0.3">
      <c r="A42" t="s">
        <v>43</v>
      </c>
      <c r="B42">
        <f>'NEWT - UK'!$G$28</f>
        <v>0.91412967300000003</v>
      </c>
    </row>
    <row r="43" spans="1:2" x14ac:dyDescent="0.3">
      <c r="A43" t="s">
        <v>44</v>
      </c>
      <c r="B43">
        <f>'NEWT - UK'!$G$29</f>
        <v>1492.6398531540001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2024-09-29T20:48:37Z</dcterms:created>
  <dcterms:modified xsi:type="dcterms:W3CDTF">2024-09-29T20:48:37Z</dcterms:modified>
</cp:coreProperties>
</file>