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SFTR public data/UK/"/>
    </mc:Choice>
  </mc:AlternateContent>
  <xr:revisionPtr revIDLastSave="0" documentId="8_{5D059843-F5AA-4543-8A6E-7A01CB96D8A6}" xr6:coauthVersionLast="47" xr6:coauthVersionMax="47" xr10:uidLastSave="{00000000-0000-0000-0000-000000000000}"/>
  <bookViews>
    <workbookView xWindow="-28920" yWindow="-2625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0" i="3"/>
  <c r="B29" i="3"/>
  <c r="B28" i="3"/>
  <c r="B19" i="3"/>
  <c r="B18" i="3"/>
  <c r="B17" i="3"/>
  <c r="B16" i="3"/>
  <c r="B6" i="3"/>
  <c r="B5" i="3"/>
  <c r="B3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19" i="5"/>
  <c r="H19" i="5"/>
  <c r="J18" i="5"/>
  <c r="J20" i="5" s="1"/>
  <c r="H18" i="5"/>
  <c r="H20" i="5" s="1"/>
  <c r="J14" i="5"/>
  <c r="H14" i="5"/>
  <c r="K13" i="5"/>
  <c r="J13" i="5"/>
  <c r="I13" i="5"/>
  <c r="G13" i="5"/>
  <c r="H13" i="5" s="1"/>
  <c r="J10" i="5"/>
  <c r="H10" i="5"/>
  <c r="J9" i="5"/>
  <c r="K8" i="5"/>
  <c r="I8" i="5"/>
  <c r="J15" i="5" s="1"/>
  <c r="G8" i="5"/>
  <c r="H15" i="5" s="1"/>
  <c r="J7" i="5"/>
  <c r="J8" i="5" s="1"/>
  <c r="H7" i="5"/>
  <c r="H8" i="5" s="1"/>
  <c r="J5" i="5"/>
  <c r="H5" i="5"/>
  <c r="H9" i="5" s="1"/>
  <c r="J29" i="2"/>
  <c r="H29" i="2"/>
  <c r="J28" i="2"/>
  <c r="H28" i="2"/>
  <c r="J27" i="2"/>
  <c r="H27" i="2"/>
  <c r="J26" i="2"/>
  <c r="H26" i="2"/>
  <c r="I23" i="2"/>
  <c r="G23" i="2"/>
  <c r="B31" i="3" s="1"/>
  <c r="J22" i="2"/>
  <c r="J23" i="2" s="1"/>
  <c r="H22" i="2"/>
  <c r="H23" i="2" s="1"/>
  <c r="J19" i="2"/>
  <c r="H19" i="2"/>
  <c r="J18" i="2"/>
  <c r="J20" i="2" s="1"/>
  <c r="H18" i="2"/>
  <c r="H20" i="2" s="1"/>
  <c r="J15" i="2"/>
  <c r="J14" i="2"/>
  <c r="H14" i="2"/>
  <c r="K13" i="2"/>
  <c r="J13" i="2"/>
  <c r="I13" i="2"/>
  <c r="G13" i="2"/>
  <c r="H13" i="2" s="1"/>
  <c r="J10" i="2"/>
  <c r="H10" i="2"/>
  <c r="J9" i="2"/>
  <c r="H9" i="2"/>
  <c r="K8" i="2"/>
  <c r="J8" i="2"/>
  <c r="I8" i="2"/>
  <c r="H8" i="2"/>
  <c r="G8" i="2"/>
  <c r="B4" i="3" s="1"/>
  <c r="J7" i="2"/>
  <c r="H7" i="2"/>
  <c r="J5" i="2"/>
  <c r="H5" i="2"/>
  <c r="H15" i="2" l="1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<sst xmlns="http://schemas.openxmlformats.org/spreadsheetml/2006/main" count="83" uniqueCount="46">
  <si>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  <family val="2"/>
      </rPr>
      <t xml:space="preserve">SFTR Public Data
</t>
    </r>
    <r>
      <rPr>
        <b/>
        <sz val="9"/>
        <color rgb="FF000000"/>
        <rFont val="Calibri"/>
        <family val="2"/>
      </rPr>
      <t>for week ending 28 October 2022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</si>
  <si>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</si>
  <si>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</si>
  <si>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</si>
  <si>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</si>
  <si>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</si>
  <si>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</si>
  <si>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</si>
  <si>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</si>
  <si>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</si>
  <si>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</si>
  <si>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</si>
  <si>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</si>
  <si>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</si>
  <si>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</si>
  <si>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</si>
  <si>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</si>
  <si>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</si>
  <si>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</si>
  <si>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</si>
  <si>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</si>
  <si>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</si>
  <si>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</si>
  <si>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</si>
  <si>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</si>
  <si>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</si>
  <si>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</si>
  <si>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</si>
  <si>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</si>
  <si>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</si>
  <si>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</si>
  <si>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</si>
  <si>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</si>
  <si>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</si>
  <si>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</si>
  <si>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</si>
  <si>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</si>
  <si>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</si>
  <si>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</si>
  <si>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</si>
  <si>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</si>
  <si>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</si>
  <si>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</si>
  <si>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</si>
  <si>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</si>
  <si>
    <r>
      <rPr>
        <b/>
        <sz val="20"/>
        <rFont val="Calibri"/>
        <family val="2"/>
      </rPr>
      <t>SFTR Public Data</t>
    </r>
    <r>
      <rPr>
        <sz val="11"/>
        <rFont val="Calibri"/>
        <family val="2"/>
      </rPr>
      <t xml:space="preserve">
</t>
    </r>
    <r>
      <rPr>
        <b/>
        <sz val="11"/>
        <rFont val="Calibri"/>
        <family val="2"/>
      </rPr>
      <t>for week ending 28 October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</si>
</sst>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6" x14ac:knownFonts="1">
    <font>
      <sz val="11"/>
      <name val="Calibri"/>
    </font>
    <font>
      <b/>
      <sz val="11"/>
      <name val="Calibri"/>
      <family val="2"/>
    </font>
    <font>
      <sz val="11"/>
      <color rgb="FFFFFFFF"/>
      <name val="Calibri"/>
      <family val="2"/>
    </font>
    <font>
      <b/>
      <sz val="20"/>
      <name val="Calibri"/>
      <family val="2"/>
    </font>
    <font>
      <b/>
      <sz val="9"/>
      <color rgb="FF00000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 applyNumberFormat="1" applyFont="1" applyProtection="1"/>
    <xf numFmtId="0" fontId="1" fillId="2" borderId="0" xfId="0" applyNumberFormat="1" applyFont="1" applyFill="1" applyProtection="1"/>
    <xf numFmtId="164" fontId="0" fillId="0" borderId="0" xfId="0" applyNumberFormat="1" applyFont="1" applyProtection="1"/>
    <xf numFmtId="164" fontId="1" fillId="2" borderId="0" xfId="0" applyNumberFormat="1" applyFont="1" applyFill="1" applyProtection="1"/>
    <xf numFmtId="165" fontId="0" fillId="0" borderId="0" xfId="0" applyNumberFormat="1" applyFont="1" applyProtection="1"/>
    <xf numFmtId="165" fontId="1" fillId="2" borderId="0" xfId="0" applyNumberFormat="1" applyFont="1" applyFill="1" applyProtection="1"/>
    <xf numFmtId="0" fontId="0" fillId="0" borderId="0" xfId="0" applyNumberFormat="1" applyFont="1" applyProtection="1"/>
    <xf numFmtId="0" fontId="0" fillId="0" borderId="0" xfId="0" applyNumberFormat="1" applyFont="1" applyAlignment="1" applyProtection="1">
      <alignment horizontal="center" vertical="center" wrapText="1"/>
    </xf>
    <xf numFmtId="164" fontId="0" fillId="0" borderId="0" xfId="0" applyNumberFormat="1" applyFont="1" applyProtection="1"/>
    <xf numFmtId="165" fontId="0" fillId="0" borderId="0" xfId="0" applyNumberFormat="1" applyFont="1" applyProtection="1"/>
    <xf numFmtId="0" fontId="2" fillId="3" borderId="0" xfId="0" applyNumberFormat="1" applyFont="1" applyFill="1" applyProtection="1"/>
    <xf numFmtId="164" fontId="2" fillId="3" borderId="0" xfId="0" applyNumberFormat="1" applyFont="1" applyFill="1" applyProtection="1"/>
    <xf numFmtId="165" fontId="2" fillId="3" borderId="0" xfId="0" applyNumberFormat="1" applyFont="1" applyFill="1" applyProtection="1"/>
    <xf numFmtId="0" fontId="1" fillId="2" borderId="0" xfId="0" applyNumberFormat="1" applyFont="1" applyFill="1" applyProtection="1"/>
    <xf numFmtId="164" fontId="1" fillId="2" borderId="0" xfId="0" applyNumberFormat="1" applyFont="1" applyFill="1" applyProtection="1"/>
    <xf numFmtId="165" fontId="1" fillId="2" borderId="0" xfId="0" applyNumberFormat="1" applyFont="1" applyFill="1" applyProtection="1"/>
    <xf numFmtId="0" fontId="1" fillId="0" borderId="0" xfId="0" applyNumberFormat="1" applyFont="1" applyAlignment="1" applyProtection="1">
      <alignment horizontal="center" vertical="center" wrapText="1"/>
    </xf>
    <xf numFmtId="0" fontId="5" fillId="0" borderId="0" xfId="0" applyNumberFormat="1" applyFont="1" applyAlignment="1" applyProtection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UK'!$B$3:$B$6</c:f>
              <c:numCache>
                <c:formatCode>General</c:formatCode>
                <c:ptCount val="4"/>
                <c:pt idx="0">
                  <c:v>8776481.0426277146</c:v>
                </c:pt>
                <c:pt idx="1">
                  <c:v>279769.23403048515</c:v>
                </c:pt>
                <c:pt idx="2">
                  <c:v>582185.88336525694</c:v>
                </c:pt>
                <c:pt idx="3">
                  <c:v>35.769006329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40C-4167-81D7-47A5A06EC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UK'!$B$16:$B$19</c:f>
              <c:numCache>
                <c:formatCode>General</c:formatCode>
                <c:ptCount val="4"/>
                <c:pt idx="0">
                  <c:v>269360</c:v>
                </c:pt>
                <c:pt idx="1">
                  <c:v>9687</c:v>
                </c:pt>
                <c:pt idx="2">
                  <c:v>651059</c:v>
                </c:pt>
                <c:pt idx="3">
                  <c:v>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63E-48AE-87C8-41E392B93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UK'!$A$28:$A$31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UK'!$B$28:$B$31</c:f>
              <c:numCache>
                <c:formatCode>General</c:formatCode>
                <c:ptCount val="4"/>
                <c:pt idx="0">
                  <c:v>1203354.3348294119</c:v>
                </c:pt>
                <c:pt idx="1">
                  <c:v>2489754.3633059589</c:v>
                </c:pt>
                <c:pt idx="2">
                  <c:v>440435.597565718</c:v>
                </c:pt>
                <c:pt idx="3">
                  <c:v>4922705.9809571123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FE9-463E-95E2-F0CA69AE7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UK'!$A$41:$A$44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UK'!$B$41:$B$44</c:f>
              <c:numCache>
                <c:formatCode>General</c:formatCode>
                <c:ptCount val="4"/>
                <c:pt idx="0">
                  <c:v>1949368.529024947</c:v>
                </c:pt>
                <c:pt idx="1">
                  <c:v>7106555.9597201049</c:v>
                </c:pt>
                <c:pt idx="2">
                  <c:v>1.5170250000000001</c:v>
                </c:pt>
                <c:pt idx="3">
                  <c:v>324.27088814899997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387-4259-9945-643AF6378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5" name="log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9638471.9290297888</v>
      </c>
      <c r="H4" s="5"/>
      <c r="I4" s="1">
        <v>930110</v>
      </c>
      <c r="J4" s="5"/>
      <c r="K4" s="3">
        <v>923551.65121562697</v>
      </c>
    </row>
    <row r="5" spans="1:11" x14ac:dyDescent="0.3">
      <c r="E5" s="6" t="s">
        <v>7</v>
      </c>
      <c r="F5" s="6"/>
      <c r="G5" s="2">
        <v>9056250.2766581997</v>
      </c>
      <c r="H5" s="4">
        <f>G5/G4</f>
        <v>0.93959398785838499</v>
      </c>
      <c r="I5">
        <v>279047</v>
      </c>
      <c r="J5" s="4">
        <f>I5/I4</f>
        <v>0.30001505198309875</v>
      </c>
      <c r="K5" s="2">
        <v>575008.50541197602</v>
      </c>
    </row>
    <row r="6" spans="1:11" x14ac:dyDescent="0.3">
      <c r="F6" t="s">
        <v>8</v>
      </c>
    </row>
    <row r="7" spans="1:11" x14ac:dyDescent="0.3">
      <c r="F7" t="s">
        <v>9</v>
      </c>
      <c r="G7" s="2">
        <v>8776481.0426277146</v>
      </c>
      <c r="H7" s="4">
        <f>G7/G5</f>
        <v>0.96910760795209372</v>
      </c>
      <c r="I7">
        <v>269360</v>
      </c>
      <c r="J7" s="4">
        <f>I7/I5</f>
        <v>0.9652854178686745</v>
      </c>
      <c r="K7" s="2">
        <v>546455.07078737696</v>
      </c>
    </row>
    <row r="8" spans="1:11" x14ac:dyDescent="0.3">
      <c r="F8" t="s">
        <v>10</v>
      </c>
      <c r="G8" s="2">
        <f>G5-G7</f>
        <v>279769.23403048515</v>
      </c>
      <c r="H8" s="4">
        <f>1-H7</f>
        <v>3.0892392047906281E-2</v>
      </c>
      <c r="I8">
        <f>I5-I7</f>
        <v>9687</v>
      </c>
      <c r="J8" s="4">
        <f>1-J7</f>
        <v>3.47145821313255E-2</v>
      </c>
      <c r="K8" s="2">
        <f>K5-K7</f>
        <v>28553.43462459906</v>
      </c>
    </row>
    <row r="9" spans="1:11" x14ac:dyDescent="0.3">
      <c r="E9" s="6" t="s">
        <v>11</v>
      </c>
      <c r="F9" s="6"/>
      <c r="G9" s="2">
        <v>582185.88336525694</v>
      </c>
      <c r="H9" s="4">
        <f>1-H5-H10</f>
        <v>6.0402301075525654E-2</v>
      </c>
      <c r="I9">
        <v>651059</v>
      </c>
      <c r="J9" s="4">
        <f>1-J5-J10</f>
        <v>0.69998064745030164</v>
      </c>
      <c r="K9" s="2">
        <v>348181.71273457201</v>
      </c>
    </row>
    <row r="10" spans="1:11" x14ac:dyDescent="0.3">
      <c r="E10" s="6" t="s">
        <v>12</v>
      </c>
      <c r="F10" s="6"/>
      <c r="G10" s="2">
        <v>35.769006329</v>
      </c>
      <c r="H10" s="4">
        <f>G10/G4</f>
        <v>3.7110660893526635E-6</v>
      </c>
      <c r="I10">
        <v>4</v>
      </c>
      <c r="J10" s="4">
        <f>I10/I4</f>
        <v>4.3005665996495036E-6</v>
      </c>
      <c r="K10" s="2">
        <v>361.43306907900001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2728508.5728909131</v>
      </c>
      <c r="H13" s="5">
        <f>G13/G5</f>
        <v>0.3012845813154521</v>
      </c>
      <c r="I13" s="1">
        <f>I14+I15</f>
        <v>87075</v>
      </c>
      <c r="J13" s="5">
        <f>I13/I5</f>
        <v>0.3120442076066039</v>
      </c>
      <c r="K13" s="3">
        <f>K14+K15</f>
        <v>84242.20771576</v>
      </c>
    </row>
    <row r="14" spans="1:11" x14ac:dyDescent="0.3">
      <c r="E14" s="6" t="s">
        <v>15</v>
      </c>
      <c r="F14" s="6"/>
      <c r="G14" s="2">
        <v>2616949.5239474829</v>
      </c>
      <c r="H14" s="4">
        <f>G14/G7</f>
        <v>0.29817753963540239</v>
      </c>
      <c r="I14">
        <v>82111</v>
      </c>
      <c r="J14" s="4">
        <f>I14/I7</f>
        <v>0.30483739233739232</v>
      </c>
      <c r="K14" s="2">
        <v>81182.780471150007</v>
      </c>
    </row>
    <row r="15" spans="1:11" x14ac:dyDescent="0.3">
      <c r="E15" s="6" t="s">
        <v>16</v>
      </c>
      <c r="F15" s="6"/>
      <c r="G15" s="2">
        <v>111559.04894343</v>
      </c>
      <c r="H15" s="4">
        <f>G15/G8</f>
        <v>0.39875381340635163</v>
      </c>
      <c r="I15">
        <v>4964</v>
      </c>
      <c r="J15" s="4">
        <f>I15/I8</f>
        <v>0.51243935170847532</v>
      </c>
      <c r="K15" s="2">
        <v>3059.4272446099999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1203354.3348294119</v>
      </c>
      <c r="H18" s="4">
        <f>G18/G5</f>
        <v>0.13287556086330418</v>
      </c>
      <c r="I18">
        <v>35952</v>
      </c>
      <c r="J18" s="4">
        <f>I18/I5</f>
        <v>0.12883851107519523</v>
      </c>
      <c r="K18" s="2">
        <v>214235.29822285901</v>
      </c>
    </row>
    <row r="19" spans="2:11" x14ac:dyDescent="0.3">
      <c r="E19" s="6" t="s">
        <v>20</v>
      </c>
      <c r="F19" s="6"/>
      <c r="G19" s="2">
        <v>2489754.3633059589</v>
      </c>
      <c r="H19" s="4">
        <f>G19/G5</f>
        <v>0.27492110832262584</v>
      </c>
      <c r="I19">
        <v>85029</v>
      </c>
      <c r="J19" s="4">
        <f>I19/I5</f>
        <v>0.30471210942959431</v>
      </c>
      <c r="K19" s="2">
        <v>54999.878455912003</v>
      </c>
    </row>
    <row r="20" spans="2:11" x14ac:dyDescent="0.3">
      <c r="E20" s="6" t="s">
        <v>21</v>
      </c>
      <c r="F20" s="6"/>
      <c r="G20" s="2">
        <v>5363141.5785228303</v>
      </c>
      <c r="H20" s="4">
        <f>1-H18-H19</f>
        <v>0.59220333081406995</v>
      </c>
      <c r="I20">
        <v>158066</v>
      </c>
      <c r="J20" s="4">
        <f>1-J18-J19</f>
        <v>0.56644937949521035</v>
      </c>
      <c r="K20" s="2">
        <v>305773.32873320498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440435.597565718</v>
      </c>
      <c r="H22" s="4">
        <f>G22/G20</f>
        <v>8.2122687070108474E-2</v>
      </c>
      <c r="I22">
        <v>21525</v>
      </c>
      <c r="J22" s="4">
        <f>I22/I20</f>
        <v>0.136177293029494</v>
      </c>
      <c r="K22" s="2">
        <v>23984.060612804002</v>
      </c>
    </row>
    <row r="23" spans="2:11" x14ac:dyDescent="0.3">
      <c r="F23" t="s">
        <v>24</v>
      </c>
      <c r="G23" s="2">
        <f>G20-G22</f>
        <v>4922705.9809571123</v>
      </c>
      <c r="H23" s="4">
        <f>1-H22</f>
        <v>0.9178773129298915</v>
      </c>
      <c r="I23">
        <f>I20-I22</f>
        <v>136541</v>
      </c>
      <c r="J23" s="4">
        <f>1-J22</f>
        <v>0.863822706970506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1949368.529024947</v>
      </c>
      <c r="H26" s="4">
        <f>G26/G5</f>
        <v>0.21525117675350658</v>
      </c>
      <c r="I26">
        <v>56226</v>
      </c>
      <c r="J26" s="4">
        <f>I26/I5</f>
        <v>0.20149293846556315</v>
      </c>
      <c r="K26" s="2">
        <v>225396.56973972201</v>
      </c>
    </row>
    <row r="27" spans="2:11" x14ac:dyDescent="0.3">
      <c r="E27" s="6" t="s">
        <v>27</v>
      </c>
      <c r="F27" s="6"/>
      <c r="G27" s="2">
        <v>7106555.9597201049</v>
      </c>
      <c r="H27" s="4">
        <f>G27/G5</f>
        <v>0.78471284942695496</v>
      </c>
      <c r="I27">
        <v>222795</v>
      </c>
      <c r="J27" s="4">
        <f>I27/I5</f>
        <v>0.7984138872663028</v>
      </c>
      <c r="K27" s="2">
        <v>349611.93567225401</v>
      </c>
    </row>
    <row r="28" spans="2:11" x14ac:dyDescent="0.3">
      <c r="E28" s="6" t="s">
        <v>28</v>
      </c>
      <c r="F28" s="6"/>
      <c r="G28" s="2">
        <v>1.5170250000000001</v>
      </c>
      <c r="H28" s="4">
        <f>G28/G5</f>
        <v>1.6751138204627773E-7</v>
      </c>
      <c r="I28">
        <v>1</v>
      </c>
      <c r="J28" s="4">
        <f>I28/I5</f>
        <v>3.5836256974631515E-6</v>
      </c>
      <c r="K28" s="2">
        <v>0</v>
      </c>
    </row>
    <row r="29" spans="2:11" x14ac:dyDescent="0.3">
      <c r="E29" s="6" t="s">
        <v>29</v>
      </c>
      <c r="F29" s="6"/>
      <c r="G29" s="2">
        <v>324.27088814899997</v>
      </c>
      <c r="H29" s="4">
        <f>G29/G5</f>
        <v>3.5806308156564938E-5</v>
      </c>
      <c r="I29">
        <v>25</v>
      </c>
      <c r="J29" s="4">
        <f>I29/I5</f>
        <v>8.959064243657879E-5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11514944.872974092</v>
      </c>
      <c r="H4" s="5"/>
      <c r="I4" s="1">
        <v>4554638</v>
      </c>
      <c r="J4" s="5"/>
      <c r="K4" s="3">
        <v>510390850.44721907</v>
      </c>
    </row>
    <row r="5" spans="1:11" x14ac:dyDescent="0.3">
      <c r="E5" s="6" t="s">
        <v>7</v>
      </c>
      <c r="F5" s="6"/>
      <c r="G5" s="2">
        <v>9283710.1675990671</v>
      </c>
      <c r="H5" s="4">
        <f>G5/G4</f>
        <v>0.80623140362471057</v>
      </c>
      <c r="I5">
        <v>431707</v>
      </c>
      <c r="J5" s="4">
        <f>I5/I4</f>
        <v>9.4784042112677228E-2</v>
      </c>
      <c r="K5" s="2">
        <v>11508034.117523843</v>
      </c>
    </row>
    <row r="6" spans="1:11" x14ac:dyDescent="0.3">
      <c r="F6" t="s">
        <v>8</v>
      </c>
    </row>
    <row r="7" spans="1:11" x14ac:dyDescent="0.3">
      <c r="F7" t="s">
        <v>9</v>
      </c>
      <c r="G7" s="2">
        <v>8876538.8063457925</v>
      </c>
      <c r="H7" s="4">
        <f>G7/G5</f>
        <v>0.95614131054259566</v>
      </c>
      <c r="I7">
        <v>414552</v>
      </c>
      <c r="J7" s="4">
        <f>I7/I5</f>
        <v>0.96026240019272335</v>
      </c>
      <c r="K7" s="2">
        <v>11314730.679843852</v>
      </c>
    </row>
    <row r="8" spans="1:11" x14ac:dyDescent="0.3">
      <c r="F8" t="s">
        <v>10</v>
      </c>
      <c r="G8" s="2">
        <f>G5-G7</f>
        <v>407171.3612532746</v>
      </c>
      <c r="H8" s="4">
        <f>1-H7</f>
        <v>4.3858689457404343E-2</v>
      </c>
      <c r="I8">
        <f>I5-I7</f>
        <v>17155</v>
      </c>
      <c r="J8" s="4">
        <f>1-J7</f>
        <v>3.9737599807276647E-2</v>
      </c>
      <c r="K8" s="2">
        <f>K5-K7</f>
        <v>193303.43767999113</v>
      </c>
    </row>
    <row r="9" spans="1:11" x14ac:dyDescent="0.3">
      <c r="E9" s="6" t="s">
        <v>11</v>
      </c>
      <c r="F9" s="6"/>
      <c r="G9" s="2">
        <v>2005968.5984034999</v>
      </c>
      <c r="H9" s="4">
        <f>1-H5-H10</f>
        <v>0.17420566233986665</v>
      </c>
      <c r="I9">
        <v>4103811</v>
      </c>
      <c r="J9" s="4">
        <f>1-J5-J10</f>
        <v>0.90101803919433332</v>
      </c>
      <c r="K9" s="2">
        <v>494883806.81598973</v>
      </c>
    </row>
    <row r="10" spans="1:11" x14ac:dyDescent="0.3">
      <c r="E10" s="6" t="s">
        <v>12</v>
      </c>
      <c r="F10" s="6"/>
      <c r="G10" s="2">
        <v>225266.10697152201</v>
      </c>
      <c r="H10" s="4">
        <f>G10/G4</f>
        <v>1.956293403542279E-2</v>
      </c>
      <c r="I10">
        <v>19120</v>
      </c>
      <c r="J10" s="4">
        <f>I10/I4</f>
        <v>4.1979186929894316E-3</v>
      </c>
      <c r="K10" s="2">
        <v>3999009.5137054892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1746101.5096503319</v>
      </c>
      <c r="H13" s="5">
        <f>G13/G5</f>
        <v>0.18808229448441569</v>
      </c>
      <c r="I13" s="1">
        <f>I14+I15</f>
        <v>46600</v>
      </c>
      <c r="J13" s="5">
        <f>I13/I5</f>
        <v>0.10794358210545578</v>
      </c>
      <c r="K13" s="3">
        <f>K14+K15</f>
        <v>2754254.785642371</v>
      </c>
    </row>
    <row r="14" spans="1:11" x14ac:dyDescent="0.3">
      <c r="E14" s="6" t="s">
        <v>15</v>
      </c>
      <c r="F14" s="6"/>
      <c r="G14" s="2">
        <v>1669566.2988167519</v>
      </c>
      <c r="H14" s="4">
        <f>G14/G7</f>
        <v>0.18808753448170445</v>
      </c>
      <c r="I14">
        <v>43477</v>
      </c>
      <c r="J14" s="4">
        <f>I14/I7</f>
        <v>0.10487707211640518</v>
      </c>
      <c r="K14" s="2">
        <v>2752647.2770345542</v>
      </c>
    </row>
    <row r="15" spans="1:11" x14ac:dyDescent="0.3">
      <c r="E15" s="6" t="s">
        <v>16</v>
      </c>
      <c r="F15" s="6"/>
      <c r="G15" s="2">
        <v>76535.21083358</v>
      </c>
      <c r="H15" s="4">
        <f>G15/G8</f>
        <v>0.18796805992937324</v>
      </c>
      <c r="I15">
        <v>3123</v>
      </c>
      <c r="J15" s="4">
        <f>I15/I8</f>
        <v>0.18204605071407753</v>
      </c>
      <c r="K15" s="2">
        <v>1607.508607817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889769.46639427904</v>
      </c>
      <c r="H18" s="4">
        <f>G18/G5</f>
        <v>9.5842012550073963E-2</v>
      </c>
      <c r="I18">
        <v>28219</v>
      </c>
      <c r="J18" s="4">
        <f>I18/I5</f>
        <v>6.5366093206735129E-2</v>
      </c>
      <c r="K18" s="2">
        <v>2345126.7176746461</v>
      </c>
    </row>
    <row r="19" spans="2:11" x14ac:dyDescent="0.3">
      <c r="E19" s="6" t="s">
        <v>20</v>
      </c>
      <c r="F19" s="6"/>
      <c r="G19" s="2">
        <v>2162439.9744521379</v>
      </c>
      <c r="H19" s="4">
        <f>G19/G5</f>
        <v>0.23292842359504459</v>
      </c>
      <c r="I19">
        <v>87678</v>
      </c>
      <c r="J19" s="4">
        <f>I19/I5</f>
        <v>0.20309608137000326</v>
      </c>
      <c r="K19" s="2">
        <v>2334476.2217858438</v>
      </c>
    </row>
    <row r="20" spans="2:11" x14ac:dyDescent="0.3">
      <c r="E20" s="6" t="s">
        <v>21</v>
      </c>
      <c r="F20" s="6"/>
      <c r="G20" s="2">
        <v>6215014.2959673246</v>
      </c>
      <c r="H20" s="4">
        <f>1-H18-H19</f>
        <v>0.67122956385488142</v>
      </c>
      <c r="I20">
        <v>314794</v>
      </c>
      <c r="J20" s="4">
        <f>1-J18-J19</f>
        <v>0.73153782542326162</v>
      </c>
      <c r="K20" s="2">
        <v>5830575.0642001992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779819.07470153796</v>
      </c>
      <c r="H22" s="4">
        <f>G22/G20</f>
        <v>0.12547341608007748</v>
      </c>
      <c r="I22">
        <v>77245</v>
      </c>
      <c r="J22" s="4">
        <f>I22/I20</f>
        <v>0.24538269471463878</v>
      </c>
      <c r="K22" s="2">
        <v>1008340.193838504</v>
      </c>
    </row>
    <row r="23" spans="2:11" x14ac:dyDescent="0.3">
      <c r="F23" t="s">
        <v>24</v>
      </c>
      <c r="G23" s="2">
        <f>G20-G22</f>
        <v>5435195.2212657863</v>
      </c>
      <c r="H23" s="4">
        <f>1-H22</f>
        <v>0.87452658391992255</v>
      </c>
      <c r="I23">
        <f>I20-I22</f>
        <v>237549</v>
      </c>
      <c r="J23" s="4">
        <f>1-J22</f>
        <v>0.7546173052853612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1655350.251880747</v>
      </c>
      <c r="H26" s="4">
        <f>G26/G5</f>
        <v>0.17830697231997389</v>
      </c>
      <c r="I26">
        <v>59128</v>
      </c>
      <c r="J26" s="4">
        <f>I26/I5</f>
        <v>0.13696326443629592</v>
      </c>
      <c r="K26" s="2">
        <v>1604718.5690626381</v>
      </c>
    </row>
    <row r="27" spans="2:11" x14ac:dyDescent="0.3">
      <c r="E27" s="6" t="s">
        <v>27</v>
      </c>
      <c r="F27" s="6"/>
      <c r="G27" s="2">
        <v>7621884.1268524984</v>
      </c>
      <c r="H27" s="4">
        <f>G27/G5</f>
        <v>0.82099548448351156</v>
      </c>
      <c r="I27">
        <v>372201</v>
      </c>
      <c r="J27" s="4">
        <f>I27/I5</f>
        <v>0.86216114170027358</v>
      </c>
      <c r="K27" s="2">
        <v>9897649.0559553355</v>
      </c>
    </row>
    <row r="28" spans="2:11" x14ac:dyDescent="0.3">
      <c r="E28" s="6" t="s">
        <v>28</v>
      </c>
      <c r="F28" s="6"/>
      <c r="G28" s="2">
        <v>2930.7092943460002</v>
      </c>
      <c r="H28" s="4">
        <f>G28/G5</f>
        <v>3.1568298034275383E-4</v>
      </c>
      <c r="I28">
        <v>65</v>
      </c>
      <c r="J28" s="4">
        <f>I28/I5</f>
        <v>1.5056508233593618E-4</v>
      </c>
      <c r="K28" s="2">
        <v>5543.6774258429996</v>
      </c>
    </row>
    <row r="29" spans="2:11" x14ac:dyDescent="0.3">
      <c r="E29" s="6" t="s">
        <v>29</v>
      </c>
      <c r="F29" s="6"/>
      <c r="G29" s="2">
        <v>3545.0795714780002</v>
      </c>
      <c r="H29" s="4">
        <f>G29/G5</f>
        <v>3.818602161720459E-4</v>
      </c>
      <c r="I29">
        <v>313</v>
      </c>
      <c r="J29" s="4">
        <f>I29/I5</f>
        <v>7.2502878109458502E-4</v>
      </c>
      <c r="K29" s="2">
        <v>122.81508002699999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"/>
  <sheetViews>
    <sheetView workbookViewId="0">
      <selection activeCell="J1" sqref="J1"/>
    </sheetView>
  </sheetViews>
  <sheetFormatPr defaultRowHeight="30" customHeight="1" x14ac:dyDescent="0.3"/>
  <cols>
    <col min="5" max="5" width="63.109375" customWidth="1"/>
  </cols>
  <sheetData>
    <row r="1" spans="1:5" ht="96.6" customHeight="1" x14ac:dyDescent="0.3">
      <c r="E1" s="17" t="s">
        <v>45</v>
      </c>
    </row>
    <row r="2" spans="1:5" x14ac:dyDescent="0.3">
      <c r="A2" t="s">
        <v>30</v>
      </c>
    </row>
    <row r="3" spans="1:5" x14ac:dyDescent="0.3">
      <c r="A3" t="s">
        <v>31</v>
      </c>
      <c r="B3">
        <f>'NEWT - UK'!$G$7</f>
        <v>8776481.0426277146</v>
      </c>
    </row>
    <row r="4" spans="1:5" x14ac:dyDescent="0.3">
      <c r="A4" t="s">
        <v>32</v>
      </c>
      <c r="B4">
        <f>'NEWT - UK'!$G$8</f>
        <v>279769.23403048515</v>
      </c>
    </row>
    <row r="5" spans="1:5" x14ac:dyDescent="0.3">
      <c r="A5" t="s">
        <v>33</v>
      </c>
      <c r="B5">
        <f>'NEWT - UK'!$G$9</f>
        <v>582185.88336525694</v>
      </c>
    </row>
    <row r="6" spans="1:5" x14ac:dyDescent="0.3">
      <c r="A6" t="s">
        <v>34</v>
      </c>
      <c r="B6">
        <f>'NEWT - UK'!$G$10</f>
        <v>35.769006329</v>
      </c>
    </row>
    <row r="15" spans="1:5" x14ac:dyDescent="0.3">
      <c r="A15" t="s">
        <v>35</v>
      </c>
    </row>
    <row r="16" spans="1:5" x14ac:dyDescent="0.3">
      <c r="A16" t="s">
        <v>31</v>
      </c>
      <c r="B16">
        <f>'NEWT - UK'!$I$7</f>
        <v>269360</v>
      </c>
    </row>
    <row r="17" spans="1:2" x14ac:dyDescent="0.3">
      <c r="A17" t="s">
        <v>32</v>
      </c>
      <c r="B17">
        <f>'NEWT - UK'!$I$8</f>
        <v>9687</v>
      </c>
    </row>
    <row r="18" spans="1:2" x14ac:dyDescent="0.3">
      <c r="A18" t="s">
        <v>33</v>
      </c>
      <c r="B18">
        <f>'NEWT - UK'!$I$9</f>
        <v>651059</v>
      </c>
    </row>
    <row r="19" spans="1:2" x14ac:dyDescent="0.3">
      <c r="A19" t="s">
        <v>34</v>
      </c>
      <c r="B19">
        <f>'NEWT - UK'!$I$10</f>
        <v>4</v>
      </c>
    </row>
    <row r="27" spans="1:2" x14ac:dyDescent="0.3">
      <c r="A27" t="s">
        <v>18</v>
      </c>
    </row>
    <row r="28" spans="1:2" x14ac:dyDescent="0.3">
      <c r="A28" t="s">
        <v>36</v>
      </c>
      <c r="B28">
        <f>'NEWT - UK'!$G$18</f>
        <v>1203354.3348294119</v>
      </c>
    </row>
    <row r="29" spans="1:2" x14ac:dyDescent="0.3">
      <c r="A29" t="s">
        <v>37</v>
      </c>
      <c r="B29">
        <f>'NEWT - UK'!$G$19</f>
        <v>2489754.3633059589</v>
      </c>
    </row>
    <row r="30" spans="1:2" x14ac:dyDescent="0.3">
      <c r="A30" t="s">
        <v>38</v>
      </c>
      <c r="B30">
        <f>'NEWT - UK'!$G$22</f>
        <v>440435.597565718</v>
      </c>
    </row>
    <row r="31" spans="1:2" x14ac:dyDescent="0.3">
      <c r="A31" t="s">
        <v>39</v>
      </c>
      <c r="B31">
        <f>'NEWT - UK'!$G$23</f>
        <v>4922705.9809571123</v>
      </c>
    </row>
    <row r="40" spans="1:2" x14ac:dyDescent="0.3">
      <c r="A40" t="s">
        <v>40</v>
      </c>
    </row>
    <row r="41" spans="1:2" x14ac:dyDescent="0.3">
      <c r="A41" t="s">
        <v>41</v>
      </c>
      <c r="B41">
        <f>'NEWT - UK'!$G$26</f>
        <v>1949368.529024947</v>
      </c>
    </row>
    <row r="42" spans="1:2" x14ac:dyDescent="0.3">
      <c r="A42" t="s">
        <v>42</v>
      </c>
      <c r="B42">
        <f>'NEWT - UK'!$G$27</f>
        <v>7106555.9597201049</v>
      </c>
    </row>
    <row r="43" spans="1:2" x14ac:dyDescent="0.3">
      <c r="A43" t="s">
        <v>43</v>
      </c>
      <c r="B43">
        <f>'NEWT - UK'!$G$28</f>
        <v>1.5170250000000001</v>
      </c>
    </row>
    <row r="44" spans="1:2" x14ac:dyDescent="0.3">
      <c r="A44" t="s">
        <v>44</v>
      </c>
      <c r="B44">
        <f>'NEWT - UK'!$G$29</f>
        <v>324.27088814899997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2022-11-20T18:15:33Z</dcterms:created>
  <dcterms:modified xsi:type="dcterms:W3CDTF">2022-11-20T18:15:33Z</dcterms:modified>
</cp:coreProperties>
</file>