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1F2F67C-A76E-4A75-86A3-F9B358942F49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B17" i="3" s="1"/>
  <c r="H8" i="2"/>
  <c r="G8" i="2"/>
  <c r="B4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<sst xmlns="http://schemas.openxmlformats.org/spreadsheetml/2006/main" count="83" uniqueCount="46">
  <si>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</si>
  <si>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</si>
  <si>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</si>
  <si>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</si>
  <si>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</si>
  <si>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</si>
  <si>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</si>
  <si>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</si>
  <si>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</si>
  <si>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</si>
  <si>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</si>
  <si>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</si>
  <si>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</si>
  <si>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</si>
  <si>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</si>
  <si>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</si>
  <si>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</si>
  <si>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</si>
  <si>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</si>
  <si>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</si>
  <si>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</si>
  <si>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</si>
  <si>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</si>
  <si>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</si>
  <si>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</si>
  <si>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</si>
  <si>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</si>
  <si>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</si>
  <si>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</si>
  <si>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</si>
  <si>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</si>
  <si>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</si>
  <si>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</si>
  <si>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</si>
  <si>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</si>
  <si>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</si>
  <si>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</si>
  <si>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</si>
  <si>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</si>
  <si>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</si>
  <si>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</si>
  <si>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</si>
  <si>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</si>
  <si>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</si>
  <si>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</si>
  <si>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28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</si>
</sst>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11179353.340165215</c:v>
                </c:pt>
                <c:pt idx="1">
                  <c:v>234619.67944112606</c:v>
                </c:pt>
                <c:pt idx="2">
                  <c:v>329641.58226009802</c:v>
                </c:pt>
                <c:pt idx="3">
                  <c:v>17.433443694000001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80-472B-8B9E-432B8066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469227</c:v>
                </c:pt>
                <c:pt idx="1">
                  <c:v>9730</c:v>
                </c:pt>
                <c:pt idx="2">
                  <c:v>670138</c:v>
                </c:pt>
                <c:pt idx="3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70-4295-A05A-DDED734E5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1063839.716360545</c:v>
                </c:pt>
                <c:pt idx="1">
                  <c:v>2746680.5452038031</c:v>
                </c:pt>
                <c:pt idx="2">
                  <c:v>2928877.028303632</c:v>
                </c:pt>
                <c:pt idx="3">
                  <c:v>4674575.7297383603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DF-4688-91B4-D5BC1A8A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1503668.3989785609</c:v>
                </c:pt>
                <c:pt idx="1">
                  <c:v>9796602.5396491643</c:v>
                </c:pt>
                <c:pt idx="2">
                  <c:v>82204.378655948996</c:v>
                </c:pt>
                <c:pt idx="3">
                  <c:v>31497.702322667999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93-42E1-8C0A-78766D3D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11743632.035310132</v>
      </c>
      <c r="H4" s="5"/>
      <c r="I4" s="1">
        <v>1149117</v>
      </c>
      <c r="J4" s="5"/>
      <c r="K4" s="3">
        <v>2589677.8587196432</v>
      </c>
    </row>
    <row r="5" spans="1:11">
      <c r="E5" s="6" t="s">
        <v>7</v>
      </c>
      <c r="F5" s="6"/>
      <c r="G5" s="2">
        <v>11413973.019606341</v>
      </c>
      <c r="H5" s="4">
        <f>G5/G4</f>
        <v>0.9719287001915089</v>
      </c>
      <c r="I5">
        <v>478957</v>
      </c>
      <c r="J5" s="4">
        <f>I5/I4</f>
        <v>0.41680438110305568</v>
      </c>
      <c r="K5" s="2">
        <v>2305979.4699273468</v>
      </c>
    </row>
    <row r="6" spans="1:11">
      <c r="F6" t="s">
        <v>8</v>
      </c>
    </row>
    <row r="7" spans="1:11">
      <c r="F7" t="s">
        <v>9</v>
      </c>
      <c r="G7" s="2">
        <v>11179353.340165215</v>
      </c>
      <c r="H7" s="4">
        <f>G7/G5</f>
        <v>0.97944452128648729</v>
      </c>
      <c r="I7">
        <v>469227</v>
      </c>
      <c r="J7" s="4">
        <f>I7/I5</f>
        <v>0.97968502391655199</v>
      </c>
      <c r="K7" s="2">
        <v>2287797.1011203849</v>
      </c>
    </row>
    <row r="8" spans="1:11">
      <c r="F8" t="s">
        <v>10</v>
      </c>
      <c r="G8" s="2">
        <f>G5-G7</f>
        <v>234619.67944112606</v>
      </c>
      <c r="H8" s="4">
        <f>1-H7</f>
        <v>2.0555478713512709E-2</v>
      </c>
      <c r="I8">
        <f>I5-I7</f>
        <v>9730</v>
      </c>
      <c r="J8" s="4">
        <f>1-J7</f>
        <v>2.0314976083448011E-2</v>
      </c>
      <c r="K8" s="2">
        <f>K5-K7</f>
        <v>18182.368806961924</v>
      </c>
    </row>
    <row r="9" spans="1:11">
      <c r="E9" s="6" t="s">
        <v>11</v>
      </c>
      <c r="F9" s="6"/>
      <c r="G9" s="2">
        <v>329641.58226009802</v>
      </c>
      <c r="H9" s="4">
        <f>1-H5-H10</f>
        <v>2.8069815306623062E-2</v>
      </c>
      <c r="I9">
        <v>670138</v>
      </c>
      <c r="J9" s="4">
        <f>1-J5-J10</f>
        <v>0.58317647376202764</v>
      </c>
      <c r="K9" s="2">
        <v>283397.95892561303</v>
      </c>
    </row>
    <row r="10" spans="1:11">
      <c r="E10" s="6" t="s">
        <v>12</v>
      </c>
      <c r="F10" s="6"/>
      <c r="G10" s="2">
        <v>17.433443694000001</v>
      </c>
      <c r="H10" s="4">
        <f>G10/G4</f>
        <v>1.4845018680406575E-6</v>
      </c>
      <c r="I10">
        <v>22</v>
      </c>
      <c r="J10" s="4">
        <f>I10/I4</f>
        <v>1.914513491663599E-5</v>
      </c>
      <c r="K10" s="2">
        <v>300.429866683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2427284.9348988421</v>
      </c>
      <c r="H13" s="5">
        <f>G13/G5</f>
        <v>0.21265907416544405</v>
      </c>
      <c r="I13" s="1">
        <f>I14+I15</f>
        <v>90844</v>
      </c>
      <c r="J13" s="5">
        <f>I13/I5</f>
        <v>0.18967047146194752</v>
      </c>
      <c r="K13" s="3">
        <f>K14+K15</f>
        <v>46971.692948204</v>
      </c>
    </row>
    <row r="14" spans="1:11">
      <c r="E14" s="6" t="s">
        <v>15</v>
      </c>
      <c r="F14" s="6"/>
      <c r="G14" s="2">
        <v>2345850.1140162721</v>
      </c>
      <c r="H14" s="4">
        <f>G14/G7</f>
        <v>0.20983772876988285</v>
      </c>
      <c r="I14">
        <v>86189</v>
      </c>
      <c r="J14" s="4">
        <f>I14/I7</f>
        <v>0.18368295089583506</v>
      </c>
      <c r="K14" s="2">
        <v>46836.130288874003</v>
      </c>
    </row>
    <row r="15" spans="1:11">
      <c r="E15" s="6" t="s">
        <v>16</v>
      </c>
      <c r="F15" s="6"/>
      <c r="G15" s="2">
        <v>81434.820882569999</v>
      </c>
      <c r="H15" s="4">
        <f>G15/G8</f>
        <v>0.34709288273068639</v>
      </c>
      <c r="I15">
        <v>4655</v>
      </c>
      <c r="J15" s="4">
        <f>I15/I8</f>
        <v>0.47841726618705038</v>
      </c>
      <c r="K15" s="2">
        <v>135.56265933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1063839.716360545</v>
      </c>
      <c r="H18" s="4">
        <f>G18/G5</f>
        <v>9.320503163386977E-2</v>
      </c>
      <c r="I18">
        <v>36340</v>
      </c>
      <c r="J18" s="4">
        <f>I18/I5</f>
        <v>7.5873199473021583E-2</v>
      </c>
      <c r="K18" s="2">
        <v>16034.327565734</v>
      </c>
    </row>
    <row r="19" spans="2:11">
      <c r="E19" s="6" t="s">
        <v>20</v>
      </c>
      <c r="F19" s="6"/>
      <c r="G19" s="2">
        <v>2746680.5452038031</v>
      </c>
      <c r="H19" s="4">
        <f>G19/G5</f>
        <v>0.24064193427526903</v>
      </c>
      <c r="I19">
        <v>97921</v>
      </c>
      <c r="J19" s="4">
        <f>I19/I5</f>
        <v>0.20444632816724675</v>
      </c>
      <c r="K19" s="2">
        <v>149191.943216493</v>
      </c>
    </row>
    <row r="20" spans="2:11">
      <c r="E20" s="6" t="s">
        <v>21</v>
      </c>
      <c r="F20" s="6"/>
      <c r="G20" s="2">
        <v>7603452.7580419928</v>
      </c>
      <c r="H20" s="4">
        <f>1-H18-H19</f>
        <v>0.66615303409086124</v>
      </c>
      <c r="I20">
        <v>344696</v>
      </c>
      <c r="J20" s="4">
        <f>1-J18-J19</f>
        <v>0.71968047235973165</v>
      </c>
      <c r="K20" s="2">
        <v>2140753.1991451201</v>
      </c>
    </row>
    <row r="21" spans="2:11">
      <c r="F21" t="s">
        <v>22</v>
      </c>
    </row>
    <row r="22" spans="2:11">
      <c r="F22" t="s">
        <v>23</v>
      </c>
      <c r="G22" s="2">
        <v>2928877.028303632</v>
      </c>
      <c r="H22" s="4">
        <f>G22/G20</f>
        <v>0.3852035544254323</v>
      </c>
      <c r="I22">
        <v>203425</v>
      </c>
      <c r="J22" s="4">
        <f>I22/I20</f>
        <v>0.59015770417991509</v>
      </c>
      <c r="K22" s="2">
        <v>5835.7697080119997</v>
      </c>
    </row>
    <row r="23" spans="2:11">
      <c r="F23" t="s">
        <v>24</v>
      </c>
      <c r="G23" s="2">
        <f>G20-G22</f>
        <v>4674575.7297383603</v>
      </c>
      <c r="H23" s="4">
        <f>1-H22</f>
        <v>0.6147964455745677</v>
      </c>
      <c r="I23">
        <f>I20-I22</f>
        <v>141271</v>
      </c>
      <c r="J23" s="4">
        <f>1-J22</f>
        <v>0.40984229582008491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1503668.3989785609</v>
      </c>
      <c r="H26" s="4">
        <f>G26/G5</f>
        <v>0.13173926347956458</v>
      </c>
      <c r="I26">
        <v>54520</v>
      </c>
      <c r="J26" s="4">
        <f>I26/I5</f>
        <v>0.11383067791054312</v>
      </c>
      <c r="K26" s="2">
        <v>120009.987039281</v>
      </c>
    </row>
    <row r="27" spans="2:11">
      <c r="E27" s="6" t="s">
        <v>27</v>
      </c>
      <c r="F27" s="6"/>
      <c r="G27" s="2">
        <v>9796602.5396491643</v>
      </c>
      <c r="H27" s="4">
        <f>G27/G5</f>
        <v>0.8582990798051704</v>
      </c>
      <c r="I27">
        <v>421058</v>
      </c>
      <c r="J27" s="4">
        <f>I27/I5</f>
        <v>0.87911440901792859</v>
      </c>
      <c r="K27" s="2">
        <v>2185969.4828880662</v>
      </c>
    </row>
    <row r="28" spans="2:11">
      <c r="E28" s="6" t="s">
        <v>28</v>
      </c>
      <c r="F28" s="6"/>
      <c r="G28" s="2">
        <v>82204.378655948996</v>
      </c>
      <c r="H28" s="4">
        <f>G28/G5</f>
        <v>7.202082790518473E-3</v>
      </c>
      <c r="I28">
        <v>2833</v>
      </c>
      <c r="J28" s="4">
        <f>I28/I5</f>
        <v>5.9149359963420519E-3</v>
      </c>
      <c r="K28" s="2">
        <v>0</v>
      </c>
    </row>
    <row r="29" spans="2:11">
      <c r="E29" s="6" t="s">
        <v>29</v>
      </c>
      <c r="F29" s="6"/>
      <c r="G29" s="2">
        <v>31497.702322667999</v>
      </c>
      <c r="H29" s="4">
        <f>G29/G5</f>
        <v>2.7595739247466989E-3</v>
      </c>
      <c r="I29">
        <v>546</v>
      </c>
      <c r="J29" s="4">
        <f>I29/I5</f>
        <v>1.1399770751862903E-3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11372572.58093814</v>
      </c>
      <c r="H4" s="5"/>
      <c r="I4" s="1">
        <v>4525869</v>
      </c>
      <c r="J4" s="5"/>
      <c r="K4" s="3">
        <v>465787192.79781175</v>
      </c>
    </row>
    <row r="5" spans="1:11">
      <c r="E5" s="6" t="s">
        <v>7</v>
      </c>
      <c r="F5" s="6"/>
      <c r="G5" s="2">
        <v>9201528.4044467732</v>
      </c>
      <c r="H5" s="4">
        <f>G5/G4</f>
        <v>0.80909823515830448</v>
      </c>
      <c r="I5">
        <v>456500</v>
      </c>
      <c r="J5" s="4">
        <f>I5/I4</f>
        <v>0.10086460743782023</v>
      </c>
      <c r="K5" s="2">
        <v>11388806.863674669</v>
      </c>
    </row>
    <row r="6" spans="1:11">
      <c r="F6" t="s">
        <v>8</v>
      </c>
    </row>
    <row r="7" spans="1:11">
      <c r="F7" t="s">
        <v>9</v>
      </c>
      <c r="G7" s="2">
        <v>8828453.2370380089</v>
      </c>
      <c r="H7" s="4">
        <f>G7/G5</f>
        <v>0.95945508713221273</v>
      </c>
      <c r="I7">
        <v>442715</v>
      </c>
      <c r="J7" s="4">
        <f>I7/I5</f>
        <v>0.96980284775465497</v>
      </c>
      <c r="K7" s="2">
        <v>11202466.358280607</v>
      </c>
    </row>
    <row r="8" spans="1:11">
      <c r="F8" t="s">
        <v>10</v>
      </c>
      <c r="G8" s="2">
        <f>G5-G7</f>
        <v>373075.16740876436</v>
      </c>
      <c r="H8" s="4">
        <f>1-H7</f>
        <v>4.0544912867787275E-2</v>
      </c>
      <c r="I8">
        <f>I5-I7</f>
        <v>13785</v>
      </c>
      <c r="J8" s="4">
        <f>1-J7</f>
        <v>3.0197152245345027E-2</v>
      </c>
      <c r="K8" s="2">
        <f>K5-K7</f>
        <v>186340.50539406203</v>
      </c>
    </row>
    <row r="9" spans="1:11">
      <c r="E9" s="6" t="s">
        <v>11</v>
      </c>
      <c r="F9" s="6"/>
      <c r="G9" s="2">
        <v>1937481.4842785599</v>
      </c>
      <c r="H9" s="4">
        <f>1-H5-H10</f>
        <v>0.17036439824758942</v>
      </c>
      <c r="I9">
        <v>4049280</v>
      </c>
      <c r="J9" s="4">
        <f>1-J5-J10</f>
        <v>0.8946966869787879</v>
      </c>
      <c r="K9" s="2">
        <v>451018865.59665352</v>
      </c>
    </row>
    <row r="10" spans="1:11">
      <c r="E10" s="6" t="s">
        <v>12</v>
      </c>
      <c r="F10" s="6"/>
      <c r="G10" s="2">
        <v>233562.692212806</v>
      </c>
      <c r="H10" s="4">
        <f>G10/G4</f>
        <v>2.0537366594106106E-2</v>
      </c>
      <c r="I10">
        <v>20089</v>
      </c>
      <c r="J10" s="4">
        <f>I10/I4</f>
        <v>4.4387055833918308E-3</v>
      </c>
      <c r="K10" s="2">
        <v>3379520.3374836491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1656939.9462388891</v>
      </c>
      <c r="H13" s="5">
        <f>G13/G5</f>
        <v>0.18007225250080722</v>
      </c>
      <c r="I13" s="1">
        <f>I14+I15</f>
        <v>51612</v>
      </c>
      <c r="J13" s="5">
        <f>I13/I5</f>
        <v>0.11306024096385542</v>
      </c>
      <c r="K13" s="3">
        <f>K14+K15</f>
        <v>1745704.667276351</v>
      </c>
    </row>
    <row r="14" spans="1:11">
      <c r="E14" s="6" t="s">
        <v>15</v>
      </c>
      <c r="F14" s="6"/>
      <c r="G14" s="2">
        <v>1596860.300872229</v>
      </c>
      <c r="H14" s="4">
        <f>G14/G7</f>
        <v>0.18087656557695986</v>
      </c>
      <c r="I14">
        <v>48570</v>
      </c>
      <c r="J14" s="4">
        <f>I14/I7</f>
        <v>0.10970940672893396</v>
      </c>
      <c r="K14" s="2">
        <v>1745590.8117278081</v>
      </c>
    </row>
    <row r="15" spans="1:11">
      <c r="E15" s="6" t="s">
        <v>16</v>
      </c>
      <c r="F15" s="6"/>
      <c r="G15" s="2">
        <v>60079.645366659999</v>
      </c>
      <c r="H15" s="4">
        <f>G15/G8</f>
        <v>0.16103898252984766</v>
      </c>
      <c r="I15">
        <v>3042</v>
      </c>
      <c r="J15" s="4">
        <f>I15/I8</f>
        <v>0.22067464635473341</v>
      </c>
      <c r="K15" s="2">
        <v>113.855548543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813741.99747245701</v>
      </c>
      <c r="H18" s="4">
        <f>G18/G5</f>
        <v>8.8435525241567947E-2</v>
      </c>
      <c r="I18">
        <v>27340</v>
      </c>
      <c r="J18" s="4">
        <f>I18/I5</f>
        <v>5.9890470974808326E-2</v>
      </c>
      <c r="K18" s="2">
        <v>1457008.140147499</v>
      </c>
    </row>
    <row r="19" spans="2:11">
      <c r="E19" s="6" t="s">
        <v>20</v>
      </c>
      <c r="F19" s="6"/>
      <c r="G19" s="2">
        <v>2371350.6768968892</v>
      </c>
      <c r="H19" s="4">
        <f>G19/G5</f>
        <v>0.25771269431183841</v>
      </c>
      <c r="I19">
        <v>98731</v>
      </c>
      <c r="J19" s="4">
        <f>I19/I5</f>
        <v>0.21627820372398684</v>
      </c>
      <c r="K19" s="2">
        <v>3896898.7817878071</v>
      </c>
    </row>
    <row r="20" spans="2:11">
      <c r="E20" s="6" t="s">
        <v>21</v>
      </c>
      <c r="F20" s="6"/>
      <c r="G20" s="2">
        <v>6003989.589852781</v>
      </c>
      <c r="H20" s="4">
        <f>1-H18-H19</f>
        <v>0.65385178044659364</v>
      </c>
      <c r="I20">
        <v>329476</v>
      </c>
      <c r="J20" s="4">
        <f>1-J18-J19</f>
        <v>0.72383132530120475</v>
      </c>
      <c r="K20" s="2">
        <v>5434984.2493035793</v>
      </c>
    </row>
    <row r="21" spans="2:11">
      <c r="F21" t="s">
        <v>22</v>
      </c>
    </row>
    <row r="22" spans="2:11">
      <c r="F22" t="s">
        <v>23</v>
      </c>
      <c r="G22" s="2">
        <v>840602.78280310996</v>
      </c>
      <c r="H22" s="4">
        <f>G22/G20</f>
        <v>0.14000736847109052</v>
      </c>
      <c r="I22">
        <v>93856</v>
      </c>
      <c r="J22" s="4">
        <f>I22/I20</f>
        <v>0.28486445143197076</v>
      </c>
      <c r="K22" s="2">
        <v>699507.08573943202</v>
      </c>
    </row>
    <row r="23" spans="2:11">
      <c r="F23" t="s">
        <v>24</v>
      </c>
      <c r="G23" s="2">
        <f>G20-G22</f>
        <v>5163386.8070496712</v>
      </c>
      <c r="H23" s="4">
        <f>1-H22</f>
        <v>0.85999263152890948</v>
      </c>
      <c r="I23">
        <f>I20-I22</f>
        <v>235620</v>
      </c>
      <c r="J23" s="4">
        <f>1-J22</f>
        <v>0.7151355485680293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1444141.623500528</v>
      </c>
      <c r="H26" s="4">
        <f>G26/G5</f>
        <v>0.15694584204104892</v>
      </c>
      <c r="I26">
        <v>56270</v>
      </c>
      <c r="J26" s="4">
        <f>I26/I5</f>
        <v>0.12326396495071194</v>
      </c>
      <c r="K26" s="2">
        <v>3012596.5979836071</v>
      </c>
    </row>
    <row r="27" spans="2:11">
      <c r="E27" s="6" t="s">
        <v>27</v>
      </c>
      <c r="F27" s="6"/>
      <c r="G27" s="2">
        <v>7631484.8341880273</v>
      </c>
      <c r="H27" s="4">
        <f>G27/G5</f>
        <v>0.82937143686911841</v>
      </c>
      <c r="I27">
        <v>396742</v>
      </c>
      <c r="J27" s="4">
        <f>I27/I5</f>
        <v>0.86909529025191679</v>
      </c>
      <c r="K27" s="2">
        <v>8180830.6378525868</v>
      </c>
    </row>
    <row r="28" spans="2:11">
      <c r="E28" s="6" t="s">
        <v>28</v>
      </c>
      <c r="F28" s="6"/>
      <c r="G28" s="2">
        <v>68641.389943906994</v>
      </c>
      <c r="H28" s="4">
        <f>G28/G5</f>
        <v>7.4597813457528469E-3</v>
      </c>
      <c r="I28">
        <v>2233</v>
      </c>
      <c r="J28" s="4">
        <f>I28/I5</f>
        <v>4.8915662650602411E-3</v>
      </c>
      <c r="K28" s="2">
        <v>194579.70904666299</v>
      </c>
    </row>
    <row r="29" spans="2:11">
      <c r="E29" s="6" t="s">
        <v>29</v>
      </c>
      <c r="F29" s="6"/>
      <c r="G29" s="2">
        <v>57260.556814312004</v>
      </c>
      <c r="H29" s="4">
        <f>G29/G5</f>
        <v>6.2229397440799073E-3</v>
      </c>
      <c r="I29">
        <v>1255</v>
      </c>
      <c r="J29" s="4">
        <f>I29/I5</f>
        <v>2.7491785323110625E-3</v>
      </c>
      <c r="K29" s="2">
        <v>799.91879181199999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Q9" sqref="Q9"/>
    </sheetView>
  </sheetViews>
  <sheetFormatPr defaultRowHeight="30" customHeight="1"/>
  <cols>
    <col min="7" max="7" width="67.140625" customWidth="1"/>
  </cols>
  <sheetData>
    <row r="1" spans="1:7" ht="58.5" customHeight="1">
      <c r="G1" s="17" t="s">
        <v>45</v>
      </c>
    </row>
    <row r="2" spans="1:7">
      <c r="A2" t="s">
        <v>30</v>
      </c>
    </row>
    <row r="3" spans="1:7">
      <c r="A3" t="s">
        <v>31</v>
      </c>
      <c r="B3">
        <f>'NEWT - UK'!$G$7</f>
        <v>11179353.340165215</v>
      </c>
    </row>
    <row r="4" spans="1:7">
      <c r="A4" t="s">
        <v>32</v>
      </c>
      <c r="B4">
        <f>'NEWT - UK'!$G$8</f>
        <v>234619.67944112606</v>
      </c>
    </row>
    <row r="5" spans="1:7">
      <c r="A5" t="s">
        <v>33</v>
      </c>
      <c r="B5">
        <f>'NEWT - UK'!$G$9</f>
        <v>329641.58226009802</v>
      </c>
    </row>
    <row r="6" spans="1:7">
      <c r="A6" t="s">
        <v>34</v>
      </c>
      <c r="B6">
        <f>'NEWT - UK'!$G$10</f>
        <v>17.433443694000001</v>
      </c>
    </row>
    <row r="15" spans="1:7">
      <c r="A15" t="s">
        <v>35</v>
      </c>
    </row>
    <row r="16" spans="1:7">
      <c r="A16" t="s">
        <v>31</v>
      </c>
      <c r="B16">
        <f>'NEWT - UK'!$I$7</f>
        <v>469227</v>
      </c>
    </row>
    <row r="17" spans="1:2">
      <c r="A17" t="s">
        <v>32</v>
      </c>
      <c r="B17">
        <f>'NEWT - UK'!$I$8</f>
        <v>9730</v>
      </c>
    </row>
    <row r="18" spans="1:2">
      <c r="A18" t="s">
        <v>33</v>
      </c>
      <c r="B18">
        <f>'NEWT - UK'!$I$9</f>
        <v>670138</v>
      </c>
    </row>
    <row r="19" spans="1:2">
      <c r="A19" t="s">
        <v>34</v>
      </c>
      <c r="B19">
        <f>'NEWT - UK'!$I$10</f>
        <v>22</v>
      </c>
    </row>
    <row r="27" spans="1:2">
      <c r="A27" t="s">
        <v>18</v>
      </c>
    </row>
    <row r="28" spans="1:2">
      <c r="A28" t="s">
        <v>36</v>
      </c>
      <c r="B28">
        <f>'NEWT - UK'!$G$18</f>
        <v>1063839.716360545</v>
      </c>
    </row>
    <row r="29" spans="1:2">
      <c r="A29" t="s">
        <v>37</v>
      </c>
      <c r="B29">
        <f>'NEWT - UK'!$G$19</f>
        <v>2746680.5452038031</v>
      </c>
    </row>
    <row r="30" spans="1:2">
      <c r="A30" t="s">
        <v>38</v>
      </c>
      <c r="B30">
        <f>'NEWT - UK'!$G$22</f>
        <v>2928877.028303632</v>
      </c>
    </row>
    <row r="31" spans="1:2">
      <c r="A31" t="s">
        <v>39</v>
      </c>
      <c r="B31">
        <f>'NEWT - UK'!$G$23</f>
        <v>4674575.7297383603</v>
      </c>
    </row>
    <row r="40" spans="1:2">
      <c r="A40" t="s">
        <v>40</v>
      </c>
    </row>
    <row r="41" spans="1:2">
      <c r="A41" t="s">
        <v>41</v>
      </c>
      <c r="B41">
        <f>'NEWT - UK'!$G$26</f>
        <v>1503668.3989785609</v>
      </c>
    </row>
    <row r="42" spans="1:2">
      <c r="A42" t="s">
        <v>42</v>
      </c>
      <c r="B42">
        <f>'NEWT - UK'!$G$27</f>
        <v>9796602.5396491643</v>
      </c>
    </row>
    <row r="43" spans="1:2">
      <c r="A43" t="s">
        <v>43</v>
      </c>
      <c r="B43">
        <f>'NEWT - UK'!$G$28</f>
        <v>82204.378655948996</v>
      </c>
    </row>
    <row r="44" spans="1:2">
      <c r="A44" t="s">
        <v>44</v>
      </c>
      <c r="B44">
        <f>'NEWT - UK'!$G$29</f>
        <v>31497.702322667999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2023-05-18T15:04:24Z</dcterms:created>
  <dcterms:modified xsi:type="dcterms:W3CDTF">2023-05-18T15:04:24Z</dcterms:modified>
</cp:coreProperties>
</file>