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8B6F7C8E-143A-4D8E-BD1F-9132EE08B1AA}" xr6:coauthVersionLast="47" xr6:coauthVersionMax="47" xr10:uidLastSave="{00000000-0000-0000-0000-000000000000}"/>
  <bookViews>
    <workbookView xWindow="18195" yWindow="-15570" windowWidth="21600" windowHeight="11295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G13" i="5"/>
  <c r="H13" i="5" s="1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H13" i="2"/>
  <c r="G13" i="2"/>
  <c r="J10" i="2"/>
  <c r="H10" i="2"/>
  <c r="K8" i="2"/>
  <c r="I8" i="2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<sst xmlns="http://schemas.openxmlformats.org/spreadsheetml/2006/main" count="82" uniqueCount="45">
  <si>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26 September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</si>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</sst>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11749819.767496329</c:v>
                </c:pt>
                <c:pt idx="1">
                  <c:v>195186.06727748737</c:v>
                </c:pt>
                <c:pt idx="2">
                  <c:v>599632.31281439494</c:v>
                </c:pt>
                <c:pt idx="3">
                  <c:v>49.310363058999997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C54-4A1A-8209-6F4497A69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351343</c:v>
                </c:pt>
                <c:pt idx="1">
                  <c:v>6052</c:v>
                </c:pt>
                <c:pt idx="2">
                  <c:v>1061183</c:v>
                </c:pt>
                <c:pt idx="3">
                  <c:v>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533-4833-9989-E47D387E2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1098408.7062759111</c:v>
                </c:pt>
                <c:pt idx="1">
                  <c:v>4529762.8863104861</c:v>
                </c:pt>
                <c:pt idx="2">
                  <c:v>154361.792910797</c:v>
                </c:pt>
                <c:pt idx="3">
                  <c:v>6162472.4492766224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6D2-42A2-B494-9A6A85DC2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1987939.680981593</c:v>
                </c:pt>
                <c:pt idx="1">
                  <c:v>9956642.4466121476</c:v>
                </c:pt>
                <c:pt idx="2">
                  <c:v>1.8848522000000001</c:v>
                </c:pt>
                <c:pt idx="3">
                  <c:v>421.82232787599997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E0B-4AE3-A7C6-4FA817395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12544687.45795127</v>
      </c>
      <c r="H4" s="5"/>
      <c r="I4" s="1">
        <v>1418593</v>
      </c>
      <c r="J4" s="5"/>
      <c r="K4" s="3">
        <v>800487.61824554799</v>
      </c>
    </row>
    <row r="5" spans="1:11" x14ac:dyDescent="0.25">
      <c r="E5" s="6" t="s">
        <v>7</v>
      </c>
      <c r="F5" s="6"/>
      <c r="G5" s="2">
        <v>11945005.834773816</v>
      </c>
      <c r="H5" s="4">
        <f>G5/G4</f>
        <v>0.95219636796950613</v>
      </c>
      <c r="I5">
        <v>357395</v>
      </c>
      <c r="J5" s="4">
        <f>I5/I4</f>
        <v>0.2519362495091968</v>
      </c>
      <c r="K5" s="2">
        <v>264656.547591915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11749819.767496329</v>
      </c>
      <c r="H7" s="4">
        <f>G7/G5</f>
        <v>0.98365960887944737</v>
      </c>
      <c r="I7">
        <v>351343</v>
      </c>
      <c r="J7" s="4">
        <f>I7/I5</f>
        <v>0.98306635515326179</v>
      </c>
      <c r="K7" s="2">
        <v>211309.79763433401</v>
      </c>
    </row>
    <row r="8" spans="1:11" x14ac:dyDescent="0.25">
      <c r="F8" t="s">
        <v>10</v>
      </c>
      <c r="G8" s="2">
        <f>G5-G7</f>
        <v>195186.06727748737</v>
      </c>
      <c r="H8" s="4">
        <f>1-H7</f>
        <v>1.6340391120552633E-2</v>
      </c>
      <c r="I8">
        <f>I5-I7</f>
        <v>6052</v>
      </c>
      <c r="J8" s="4">
        <f>1-J7</f>
        <v>1.6933644846738205E-2</v>
      </c>
      <c r="K8" s="2">
        <f>K5-K7</f>
        <v>53346.749957580992</v>
      </c>
    </row>
    <row r="9" spans="1:11" x14ac:dyDescent="0.25">
      <c r="E9" s="6" t="s">
        <v>11</v>
      </c>
      <c r="F9" s="6"/>
      <c r="G9" s="2">
        <v>599632.31281439494</v>
      </c>
      <c r="H9" s="4">
        <f>1-H5-H10</f>
        <v>4.7799701253962032E-2</v>
      </c>
      <c r="I9">
        <v>1061183</v>
      </c>
      <c r="J9" s="4">
        <f>1-J5-J10</f>
        <v>0.74805317663346704</v>
      </c>
      <c r="K9" s="2">
        <v>535803.22543711495</v>
      </c>
    </row>
    <row r="10" spans="1:11" x14ac:dyDescent="0.25">
      <c r="E10" s="6" t="s">
        <v>12</v>
      </c>
      <c r="F10" s="6"/>
      <c r="G10" s="2">
        <v>49.310363058999997</v>
      </c>
      <c r="H10" s="4">
        <f>G10/G4</f>
        <v>3.9307765318413996E-6</v>
      </c>
      <c r="I10">
        <v>15</v>
      </c>
      <c r="J10" s="4">
        <f>I10/I4</f>
        <v>1.0573857336106974E-5</v>
      </c>
      <c r="K10" s="2">
        <v>27.845216518000001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3012526.9145886991</v>
      </c>
      <c r="H13" s="5">
        <f>G13/G5</f>
        <v>0.25219970222356469</v>
      </c>
      <c r="I13" s="1">
        <f>I14+I15</f>
        <v>97208</v>
      </c>
      <c r="J13" s="5">
        <f>I13/I5</f>
        <v>0.27199037479539445</v>
      </c>
      <c r="K13" s="3">
        <f>K14+K15</f>
        <v>45527.629194191999</v>
      </c>
    </row>
    <row r="14" spans="1:11" x14ac:dyDescent="0.25">
      <c r="E14" s="6" t="s">
        <v>15</v>
      </c>
      <c r="F14" s="6"/>
      <c r="G14" s="2">
        <v>3012526.9145886991</v>
      </c>
      <c r="H14" s="4">
        <f>G14/G7</f>
        <v>0.25638920206438309</v>
      </c>
      <c r="I14">
        <v>97208</v>
      </c>
      <c r="J14" s="4">
        <f>I14/I7</f>
        <v>0.27667549944071745</v>
      </c>
      <c r="K14" s="2">
        <v>45527.629194191999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1098408.7062759111</v>
      </c>
      <c r="H18" s="4">
        <f>G18/G5</f>
        <v>9.1955476746463219E-2</v>
      </c>
      <c r="I18">
        <v>38523</v>
      </c>
      <c r="J18" s="4">
        <f>I18/I5</f>
        <v>0.10778830145916983</v>
      </c>
      <c r="K18" s="2">
        <v>35460.669208589003</v>
      </c>
    </row>
    <row r="19" spans="2:11" x14ac:dyDescent="0.25">
      <c r="E19" s="6" t="s">
        <v>20</v>
      </c>
      <c r="F19" s="6"/>
      <c r="G19" s="2">
        <v>4529762.8863104861</v>
      </c>
      <c r="H19" s="4">
        <f>G19/G5</f>
        <v>0.37921813927655224</v>
      </c>
      <c r="I19">
        <v>126252</v>
      </c>
      <c r="J19" s="4">
        <f>I19/I5</f>
        <v>0.35325620112200784</v>
      </c>
      <c r="K19" s="2">
        <v>90873.667390386006</v>
      </c>
    </row>
    <row r="20" spans="2:11" x14ac:dyDescent="0.25">
      <c r="E20" s="6" t="s">
        <v>21</v>
      </c>
      <c r="F20" s="6"/>
      <c r="G20" s="2">
        <v>6316834.242187419</v>
      </c>
      <c r="H20" s="4">
        <f>1-H18-H19</f>
        <v>0.52882638397698456</v>
      </c>
      <c r="I20">
        <v>192620</v>
      </c>
      <c r="J20" s="4">
        <f>1-J18-J19</f>
        <v>0.53895549741882232</v>
      </c>
      <c r="K20" s="2">
        <v>138322.21099294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154361.792910797</v>
      </c>
      <c r="H22" s="4">
        <f>G22/G20</f>
        <v>2.4436574871615432E-2</v>
      </c>
      <c r="I22">
        <v>6621</v>
      </c>
      <c r="J22" s="4">
        <f>I22/I20</f>
        <v>3.437337763472121E-2</v>
      </c>
      <c r="K22" s="2">
        <v>9216.3551327219993</v>
      </c>
    </row>
    <row r="23" spans="2:11" x14ac:dyDescent="0.25">
      <c r="F23" t="s">
        <v>24</v>
      </c>
      <c r="G23" s="2">
        <f>G20-G22</f>
        <v>6162472.4492766224</v>
      </c>
      <c r="H23" s="4">
        <f>1-H22</f>
        <v>0.97556342512838456</v>
      </c>
      <c r="I23">
        <f>I20-I22</f>
        <v>185999</v>
      </c>
      <c r="J23" s="4">
        <f>1-J22</f>
        <v>0.96562662236527874</v>
      </c>
      <c r="K23" s="2">
        <f>K20-K22</f>
        <v>129105.855860218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1987939.680981593</v>
      </c>
      <c r="H26" s="4">
        <f>G26/G5</f>
        <v>0.1664243373740667</v>
      </c>
      <c r="I26">
        <v>60450</v>
      </c>
      <c r="J26" s="4">
        <f>I26/I5</f>
        <v>0.16914058674575749</v>
      </c>
      <c r="K26" s="2">
        <v>82018.778238619998</v>
      </c>
    </row>
    <row r="27" spans="2:11" x14ac:dyDescent="0.25">
      <c r="E27" s="6" t="s">
        <v>27</v>
      </c>
      <c r="F27" s="6"/>
      <c r="G27" s="2">
        <v>9956642.4466121476</v>
      </c>
      <c r="H27" s="4">
        <f>G27/G5</f>
        <v>0.8335401911338356</v>
      </c>
      <c r="I27">
        <v>296880</v>
      </c>
      <c r="J27" s="4">
        <f>I27/I5</f>
        <v>0.83067754165559116</v>
      </c>
      <c r="K27" s="2">
        <v>182637.76935329501</v>
      </c>
    </row>
    <row r="28" spans="2:11" x14ac:dyDescent="0.25">
      <c r="E28" s="6" t="s">
        <v>28</v>
      </c>
      <c r="F28" s="6"/>
      <c r="G28" s="2">
        <v>1.8848522000000001</v>
      </c>
      <c r="H28" s="4">
        <f>G28/G5</f>
        <v>1.5779416319018404E-7</v>
      </c>
      <c r="I28">
        <v>3</v>
      </c>
      <c r="J28" s="4">
        <f>I28/I5</f>
        <v>8.3940737839085598E-6</v>
      </c>
      <c r="K28" s="2">
        <v>0</v>
      </c>
    </row>
    <row r="29" spans="2:11" x14ac:dyDescent="0.25">
      <c r="E29" s="6" t="s">
        <v>29</v>
      </c>
      <c r="F29" s="6"/>
      <c r="G29" s="2">
        <v>421.82232787599997</v>
      </c>
      <c r="H29" s="4">
        <f>G29/G5</f>
        <v>3.5313697934580151E-5</v>
      </c>
      <c r="I29">
        <v>62</v>
      </c>
      <c r="J29" s="4">
        <f>I29/I5</f>
        <v>1.7347752486744359E-4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14295344.11878366</v>
      </c>
      <c r="H4" s="5"/>
      <c r="I4" s="1">
        <v>4247375</v>
      </c>
      <c r="J4" s="5"/>
      <c r="K4" s="3">
        <v>102053352.69174689</v>
      </c>
    </row>
    <row r="5" spans="1:11" x14ac:dyDescent="0.25">
      <c r="E5" s="6" t="s">
        <v>7</v>
      </c>
      <c r="F5" s="6"/>
      <c r="G5" s="2">
        <v>10467325.452406673</v>
      </c>
      <c r="H5" s="4">
        <f>G5/G4</f>
        <v>0.73221920126098372</v>
      </c>
      <c r="I5">
        <v>395593</v>
      </c>
      <c r="J5" s="4">
        <f>I5/I4</f>
        <v>9.31382324376821E-2</v>
      </c>
      <c r="K5" s="2">
        <v>4183623.9352929001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10129450.759000638</v>
      </c>
      <c r="H7" s="4">
        <f>G7/G5</f>
        <v>0.96772101001900646</v>
      </c>
      <c r="I7">
        <v>384248</v>
      </c>
      <c r="J7" s="4">
        <f>I7/I5</f>
        <v>0.9713215350119947</v>
      </c>
      <c r="K7" s="2">
        <v>3744644.6884799171</v>
      </c>
    </row>
    <row r="8" spans="1:11" x14ac:dyDescent="0.25">
      <c r="F8" t="s">
        <v>10</v>
      </c>
      <c r="G8" s="2">
        <f>G5-G7</f>
        <v>337874.69340603426</v>
      </c>
      <c r="H8" s="4">
        <f>1-H7</f>
        <v>3.2278989980993544E-2</v>
      </c>
      <c r="I8">
        <f>I5-I7</f>
        <v>11345</v>
      </c>
      <c r="J8" s="4">
        <f>1-J7</f>
        <v>2.8678464988005303E-2</v>
      </c>
      <c r="K8" s="2">
        <f>K5-K7</f>
        <v>438979.24681298295</v>
      </c>
    </row>
    <row r="9" spans="1:11" x14ac:dyDescent="0.25">
      <c r="E9" s="6" t="s">
        <v>11</v>
      </c>
      <c r="F9" s="6"/>
      <c r="G9" s="2">
        <v>3527234.1936702169</v>
      </c>
      <c r="H9" s="4">
        <f>1-H5-H10</f>
        <v>0.24674006895962258</v>
      </c>
      <c r="I9">
        <v>3828009</v>
      </c>
      <c r="J9" s="4">
        <f>1-J5-J10</f>
        <v>0.90126466346861289</v>
      </c>
      <c r="K9" s="2">
        <v>93920477.127150193</v>
      </c>
    </row>
    <row r="10" spans="1:11" x14ac:dyDescent="0.25">
      <c r="E10" s="6" t="s">
        <v>12</v>
      </c>
      <c r="F10" s="6"/>
      <c r="G10" s="2">
        <v>300784.47270677198</v>
      </c>
      <c r="H10" s="4">
        <f>G10/G4</f>
        <v>2.1040729779393703E-2</v>
      </c>
      <c r="I10">
        <v>23773</v>
      </c>
      <c r="J10" s="4">
        <f>I10/I4</f>
        <v>5.5971040937049356E-3</v>
      </c>
      <c r="K10" s="2">
        <v>3949251.6293038018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1833877.550846528</v>
      </c>
      <c r="H13" s="5">
        <f>G13/G5</f>
        <v>0.17520020364178879</v>
      </c>
      <c r="I13" s="1">
        <f>I14+I15</f>
        <v>50966</v>
      </c>
      <c r="J13" s="5">
        <f>I13/I5</f>
        <v>0.12883443336965011</v>
      </c>
      <c r="K13" s="3">
        <f>K14+K15</f>
        <v>766942.03773569094</v>
      </c>
    </row>
    <row r="14" spans="1:11" x14ac:dyDescent="0.25">
      <c r="E14" s="6" t="s">
        <v>15</v>
      </c>
      <c r="F14" s="6"/>
      <c r="G14" s="2">
        <v>1833877.550846528</v>
      </c>
      <c r="H14" s="4">
        <f>G14/G7</f>
        <v>0.1810441251434107</v>
      </c>
      <c r="I14">
        <v>50966</v>
      </c>
      <c r="J14" s="4">
        <f>I14/I7</f>
        <v>0.13263829610043515</v>
      </c>
      <c r="K14" s="2">
        <v>766942.03773569094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1008972.6883245989</v>
      </c>
      <c r="H18" s="4">
        <f>G18/G5</f>
        <v>9.6392597412991832E-2</v>
      </c>
      <c r="I18">
        <v>35403</v>
      </c>
      <c r="J18" s="4">
        <f>I18/I5</f>
        <v>8.9493494576496552E-2</v>
      </c>
      <c r="K18" s="2">
        <v>538226.04193971504</v>
      </c>
    </row>
    <row r="19" spans="2:11" x14ac:dyDescent="0.25">
      <c r="E19" s="6" t="s">
        <v>20</v>
      </c>
      <c r="F19" s="6"/>
      <c r="G19" s="2">
        <v>4144962.691884438</v>
      </c>
      <c r="H19" s="4">
        <f>G19/G5</f>
        <v>0.39599061964118237</v>
      </c>
      <c r="I19">
        <v>126039</v>
      </c>
      <c r="J19" s="4">
        <f>I19/I5</f>
        <v>0.31860776100689348</v>
      </c>
      <c r="K19" s="2">
        <v>765940.05253893195</v>
      </c>
    </row>
    <row r="20" spans="2:11" x14ac:dyDescent="0.25">
      <c r="E20" s="6" t="s">
        <v>21</v>
      </c>
      <c r="F20" s="6"/>
      <c r="G20" s="2">
        <v>5303826.9041764857</v>
      </c>
      <c r="H20" s="4">
        <f>1-H18-H19</f>
        <v>0.5076167829458258</v>
      </c>
      <c r="I20">
        <v>233556</v>
      </c>
      <c r="J20" s="4">
        <f>1-J18-J19</f>
        <v>0.59189874441660995</v>
      </c>
      <c r="K20" s="2">
        <v>2425331.4785263971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156654.55287873201</v>
      </c>
      <c r="H22" s="4">
        <f>G22/G20</f>
        <v>2.9536136021968355E-2</v>
      </c>
      <c r="I22">
        <v>11550</v>
      </c>
      <c r="J22" s="4">
        <f>I22/I20</f>
        <v>4.9452807891897446E-2</v>
      </c>
      <c r="K22" s="2">
        <v>390092.273389571</v>
      </c>
    </row>
    <row r="23" spans="2:11" x14ac:dyDescent="0.25">
      <c r="F23" t="s">
        <v>24</v>
      </c>
      <c r="G23" s="2">
        <f>G20-G22</f>
        <v>5147172.3512977539</v>
      </c>
      <c r="H23" s="4">
        <f>1-H22</f>
        <v>0.97046386397803164</v>
      </c>
      <c r="I23">
        <f>I20-I22</f>
        <v>222006</v>
      </c>
      <c r="J23" s="4">
        <f>1-J22</f>
        <v>0.95054719210810257</v>
      </c>
      <c r="K23" s="2">
        <f>K20-K22</f>
        <v>2035239.2051368263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1604270.6060223461</v>
      </c>
      <c r="H26" s="4">
        <f>G26/G5</f>
        <v>0.15326461504581271</v>
      </c>
      <c r="I26">
        <v>59921</v>
      </c>
      <c r="J26" s="4">
        <f>I26/I5</f>
        <v>0.15147133543819027</v>
      </c>
      <c r="K26" s="2">
        <v>523804.59156405798</v>
      </c>
    </row>
    <row r="27" spans="2:11" x14ac:dyDescent="0.25">
      <c r="E27" s="6" t="s">
        <v>27</v>
      </c>
      <c r="F27" s="6"/>
      <c r="G27" s="2">
        <v>8847073.201002175</v>
      </c>
      <c r="H27" s="4">
        <f>G27/G5</f>
        <v>0.84520857225930957</v>
      </c>
      <c r="I27">
        <v>334309</v>
      </c>
      <c r="J27" s="4">
        <f>I27/I5</f>
        <v>0.84508320420229888</v>
      </c>
      <c r="K27" s="2">
        <v>3659366.070764049</v>
      </c>
    </row>
    <row r="28" spans="2:11" x14ac:dyDescent="0.25">
      <c r="E28" s="6" t="s">
        <v>28</v>
      </c>
      <c r="F28" s="6"/>
      <c r="G28" s="2">
        <v>2119.4359523940002</v>
      </c>
      <c r="H28" s="4">
        <f>G28/G5</f>
        <v>2.0248113637344622E-4</v>
      </c>
      <c r="I28">
        <v>62</v>
      </c>
      <c r="J28" s="4">
        <f>I28/I5</f>
        <v>1.567267368229468E-4</v>
      </c>
      <c r="K28" s="2">
        <v>104.904843903</v>
      </c>
    </row>
    <row r="29" spans="2:11" x14ac:dyDescent="0.25">
      <c r="E29" s="6" t="s">
        <v>29</v>
      </c>
      <c r="F29" s="6"/>
      <c r="G29" s="2">
        <v>3255.0219565080001</v>
      </c>
      <c r="H29" s="4">
        <f>G29/G5</f>
        <v>3.1096978605548158E-4</v>
      </c>
      <c r="I29">
        <v>487</v>
      </c>
      <c r="J29" s="4">
        <f>I29/I5</f>
        <v>1.2310632392383081E-3</v>
      </c>
      <c r="K29" s="2">
        <v>78.885173965000007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11749819.767496329</v>
      </c>
    </row>
    <row r="3" spans="1:2" x14ac:dyDescent="0.25">
      <c r="A3" t="s">
        <v>32</v>
      </c>
      <c r="B3">
        <f>'NEWT - UK'!$G$8</f>
        <v>195186.06727748737</v>
      </c>
    </row>
    <row r="4" spans="1:2" x14ac:dyDescent="0.25">
      <c r="A4" t="s">
        <v>33</v>
      </c>
      <c r="B4">
        <f>'NEWT - UK'!$G$9</f>
        <v>599632.31281439494</v>
      </c>
    </row>
    <row r="5" spans="1:2" x14ac:dyDescent="0.25">
      <c r="A5" t="s">
        <v>34</v>
      </c>
      <c r="B5">
        <f>'NEWT - UK'!$G$10</f>
        <v>49.310363058999997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351343</v>
      </c>
    </row>
    <row r="16" spans="1:2" x14ac:dyDescent="0.25">
      <c r="A16" t="s">
        <v>32</v>
      </c>
      <c r="B16">
        <f>'NEWT - UK'!$I$8</f>
        <v>6052</v>
      </c>
    </row>
    <row r="17" spans="1:2" x14ac:dyDescent="0.25">
      <c r="A17" t="s">
        <v>33</v>
      </c>
      <c r="B17">
        <f>'NEWT - UK'!$I$9</f>
        <v>1061183</v>
      </c>
    </row>
    <row r="18" spans="1:2" x14ac:dyDescent="0.25">
      <c r="A18" t="s">
        <v>34</v>
      </c>
      <c r="B18">
        <f>'NEWT - UK'!$I$10</f>
        <v>15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1098408.7062759111</v>
      </c>
    </row>
    <row r="28" spans="1:2" x14ac:dyDescent="0.25">
      <c r="A28" t="s">
        <v>37</v>
      </c>
      <c r="B28">
        <f>'NEWT - UK'!$G$19</f>
        <v>4529762.8863104861</v>
      </c>
    </row>
    <row r="29" spans="1:2" x14ac:dyDescent="0.25">
      <c r="A29" t="s">
        <v>38</v>
      </c>
      <c r="B29">
        <f>'NEWT - UK'!$G$22</f>
        <v>154361.792910797</v>
      </c>
    </row>
    <row r="30" spans="1:2" x14ac:dyDescent="0.25">
      <c r="A30" t="s">
        <v>39</v>
      </c>
      <c r="B30">
        <f>'NEWT - UK'!$G$23</f>
        <v>6162472.4492766224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1987939.680981593</v>
      </c>
    </row>
    <row r="41" spans="1:2" x14ac:dyDescent="0.25">
      <c r="A41" t="s">
        <v>42</v>
      </c>
      <c r="B41">
        <f>'NEWT - UK'!$G$27</f>
        <v>9956642.4466121476</v>
      </c>
    </row>
    <row r="42" spans="1:2" x14ac:dyDescent="0.25">
      <c r="A42" t="s">
        <v>43</v>
      </c>
      <c r="B42">
        <f>'NEWT - UK'!$G$28</f>
        <v>1.8848522000000001</v>
      </c>
    </row>
    <row r="43" spans="1:2" x14ac:dyDescent="0.25">
      <c r="A43" t="s">
        <v>44</v>
      </c>
      <c r="B43">
        <f>'NEWT - UK'!$G$29</f>
        <v>421.82232787599997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2025-10-01T10:00:38Z</dcterms:created>
  <dcterms:modified xsi:type="dcterms:W3CDTF">2025-10-01T10:00:38Z</dcterms:modified>
</cp:coreProperties>
</file>