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A7D16F57-7C7B-4009-BD19-A54DE1A855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H13" i="5"/>
  <c r="G13" i="5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K8" i="2"/>
  <c r="I8" i="2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<sst xmlns="http://schemas.openxmlformats.org/spreadsheetml/2006/main" count="82" uniqueCount="45">
  <si>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25 October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</si>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</sst>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11541148.669329969</c:v>
                </c:pt>
                <c:pt idx="1">
                  <c:v>252903.23169730045</c:v>
                </c:pt>
                <c:pt idx="2">
                  <c:v>501247.30416301399</c:v>
                </c:pt>
                <c:pt idx="3">
                  <c:v>78.682083560999999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6A2-4E52-8E83-5F1B76562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332629</c:v>
                </c:pt>
                <c:pt idx="1">
                  <c:v>6190</c:v>
                </c:pt>
                <c:pt idx="2">
                  <c:v>820386</c:v>
                </c:pt>
                <c:pt idx="3">
                  <c:v>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F03-4FEF-9030-3F26592C3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1227435.8298320479</c:v>
                </c:pt>
                <c:pt idx="1">
                  <c:v>4162943.110753228</c:v>
                </c:pt>
                <c:pt idx="2">
                  <c:v>118104.522728892</c:v>
                </c:pt>
                <c:pt idx="3">
                  <c:v>6285568.4377131015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C33-434C-8AFE-AC9036D76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1788229.600057303</c:v>
                </c:pt>
                <c:pt idx="1">
                  <c:v>10004520.590169828</c:v>
                </c:pt>
                <c:pt idx="2">
                  <c:v>0</c:v>
                </c:pt>
                <c:pt idx="3">
                  <c:v>1301.710800138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B9A-4BB9-8DCD-CD3AD2391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12295377.887273844</v>
      </c>
      <c r="H4" s="5"/>
      <c r="I4" s="1">
        <v>1159223</v>
      </c>
      <c r="J4" s="5"/>
      <c r="K4" s="3">
        <v>1070820.627745504</v>
      </c>
    </row>
    <row r="5" spans="1:11" x14ac:dyDescent="0.25">
      <c r="E5" s="6" t="s">
        <v>7</v>
      </c>
      <c r="F5" s="6"/>
      <c r="G5" s="2">
        <v>11794051.90102727</v>
      </c>
      <c r="H5" s="4">
        <f>G5/G4</f>
        <v>0.95922646779604348</v>
      </c>
      <c r="I5">
        <v>338819</v>
      </c>
      <c r="J5" s="4">
        <f>I5/I4</f>
        <v>0.29228112278655616</v>
      </c>
      <c r="K5" s="2">
        <v>834153.09418621496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11541148.669329969</v>
      </c>
      <c r="H7" s="4">
        <f>G7/G5</f>
        <v>0.97855671368757735</v>
      </c>
      <c r="I7">
        <v>332629</v>
      </c>
      <c r="J7" s="4">
        <f>I7/I5</f>
        <v>0.98173065855220631</v>
      </c>
      <c r="K7" s="2">
        <v>785540.30772131996</v>
      </c>
    </row>
    <row r="8" spans="1:11" x14ac:dyDescent="0.25">
      <c r="F8" t="s">
        <v>10</v>
      </c>
      <c r="G8" s="2">
        <f>G5-G7</f>
        <v>252903.23169730045</v>
      </c>
      <c r="H8" s="4">
        <f>1-H7</f>
        <v>2.1443286312422649E-2</v>
      </c>
      <c r="I8">
        <f>I5-I7</f>
        <v>6190</v>
      </c>
      <c r="J8" s="4">
        <f>1-J7</f>
        <v>1.8269341447793686E-2</v>
      </c>
      <c r="K8" s="2">
        <f>K5-K7</f>
        <v>48612.786464895005</v>
      </c>
    </row>
    <row r="9" spans="1:11" x14ac:dyDescent="0.25">
      <c r="E9" s="6" t="s">
        <v>11</v>
      </c>
      <c r="F9" s="6"/>
      <c r="G9" s="2">
        <v>501247.30416301399</v>
      </c>
      <c r="H9" s="4">
        <f>1-H5-H10</f>
        <v>4.0767132881846829E-2</v>
      </c>
      <c r="I9">
        <v>820386</v>
      </c>
      <c r="J9" s="4">
        <f>1-J5-J10</f>
        <v>0.70770334957122139</v>
      </c>
      <c r="K9" s="2">
        <v>234297.20109677099</v>
      </c>
    </row>
    <row r="10" spans="1:11" x14ac:dyDescent="0.25">
      <c r="E10" s="6" t="s">
        <v>12</v>
      </c>
      <c r="F10" s="6"/>
      <c r="G10" s="2">
        <v>78.682083560999999</v>
      </c>
      <c r="H10" s="4">
        <f>G10/G4</f>
        <v>6.3993221096879639E-6</v>
      </c>
      <c r="I10">
        <v>18</v>
      </c>
      <c r="J10" s="4">
        <f>I10/I4</f>
        <v>1.5527642222419673E-5</v>
      </c>
      <c r="K10" s="2">
        <v>2370.3324625179998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3104591.796839173</v>
      </c>
      <c r="H13" s="5">
        <f>G13/G5</f>
        <v>0.26323368956590404</v>
      </c>
      <c r="I13" s="1">
        <f>I14+I15</f>
        <v>94937</v>
      </c>
      <c r="J13" s="5">
        <f>I13/I5</f>
        <v>0.28019975267030478</v>
      </c>
      <c r="K13" s="3">
        <f>K14+K15</f>
        <v>23662.85799647</v>
      </c>
    </row>
    <row r="14" spans="1:11" x14ac:dyDescent="0.25">
      <c r="E14" s="6" t="s">
        <v>15</v>
      </c>
      <c r="F14" s="6"/>
      <c r="G14" s="2">
        <v>3104350.2455683728</v>
      </c>
      <c r="H14" s="4">
        <f>G14/G7</f>
        <v>0.26898104638561932</v>
      </c>
      <c r="I14">
        <v>94926</v>
      </c>
      <c r="J14" s="4">
        <f>I14/I7</f>
        <v>0.28538101007428696</v>
      </c>
      <c r="K14" s="2">
        <v>23662.85799647</v>
      </c>
    </row>
    <row r="15" spans="1:11" x14ac:dyDescent="0.25">
      <c r="E15" s="6" t="s">
        <v>16</v>
      </c>
      <c r="F15" s="6"/>
      <c r="G15" s="2">
        <v>241.5512708</v>
      </c>
      <c r="H15" s="4">
        <f>G15/G8</f>
        <v>9.5511342096692695E-4</v>
      </c>
      <c r="I15">
        <v>11</v>
      </c>
      <c r="J15" s="4">
        <f>I15/I8</f>
        <v>1.777059773828756E-3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1227435.8298320479</v>
      </c>
      <c r="H18" s="4">
        <f>G18/G5</f>
        <v>0.10407244602045014</v>
      </c>
      <c r="I18">
        <v>40786</v>
      </c>
      <c r="J18" s="4">
        <f>I18/I5</f>
        <v>0.12037695642806336</v>
      </c>
      <c r="K18" s="2">
        <v>11958.685848157</v>
      </c>
    </row>
    <row r="19" spans="2:11" x14ac:dyDescent="0.25">
      <c r="E19" s="6" t="s">
        <v>20</v>
      </c>
      <c r="F19" s="6"/>
      <c r="G19" s="2">
        <v>4162943.110753228</v>
      </c>
      <c r="H19" s="4">
        <f>G19/G5</f>
        <v>0.35296971267276117</v>
      </c>
      <c r="I19">
        <v>113719</v>
      </c>
      <c r="J19" s="4">
        <f>I19/I5</f>
        <v>0.33563347982256014</v>
      </c>
      <c r="K19" s="2">
        <v>430846.38645147497</v>
      </c>
    </row>
    <row r="20" spans="2:11" x14ac:dyDescent="0.25">
      <c r="E20" s="6" t="s">
        <v>21</v>
      </c>
      <c r="F20" s="6"/>
      <c r="G20" s="2">
        <v>6403672.9604419935</v>
      </c>
      <c r="H20" s="4">
        <f>1-H18-H19</f>
        <v>0.54295784130678859</v>
      </c>
      <c r="I20">
        <v>184314</v>
      </c>
      <c r="J20" s="4">
        <f>1-J18-J19</f>
        <v>0.54398956374937657</v>
      </c>
      <c r="K20" s="2">
        <v>391348.02188658301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118104.522728892</v>
      </c>
      <c r="H22" s="4">
        <f>G22/G20</f>
        <v>1.8443247095607487E-2</v>
      </c>
      <c r="I22">
        <v>4794</v>
      </c>
      <c r="J22" s="4">
        <f>I22/I20</f>
        <v>2.6009961261759824E-2</v>
      </c>
      <c r="K22" s="2">
        <v>5021.6046122560001</v>
      </c>
    </row>
    <row r="23" spans="2:11" x14ac:dyDescent="0.25">
      <c r="F23" t="s">
        <v>24</v>
      </c>
      <c r="G23" s="2">
        <f>G20-G22</f>
        <v>6285568.4377131015</v>
      </c>
      <c r="H23" s="4">
        <f>1-H22</f>
        <v>0.98155675290439248</v>
      </c>
      <c r="I23">
        <f>I20-I22</f>
        <v>179520</v>
      </c>
      <c r="J23" s="4">
        <f>1-J22</f>
        <v>0.97399003873824019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1788229.600057303</v>
      </c>
      <c r="H26" s="4">
        <f>G26/G5</f>
        <v>0.15162131005219223</v>
      </c>
      <c r="I26">
        <v>59392</v>
      </c>
      <c r="J26" s="4">
        <f>I26/I5</f>
        <v>0.17529123219181922</v>
      </c>
      <c r="K26" s="2">
        <v>414310.89123414701</v>
      </c>
    </row>
    <row r="27" spans="2:11" x14ac:dyDescent="0.25">
      <c r="E27" s="6" t="s">
        <v>27</v>
      </c>
      <c r="F27" s="6"/>
      <c r="G27" s="2">
        <v>10004520.590169828</v>
      </c>
      <c r="H27" s="4">
        <f>G27/G5</f>
        <v>0.84826831983827611</v>
      </c>
      <c r="I27">
        <v>279267</v>
      </c>
      <c r="J27" s="4">
        <f>I27/I5</f>
        <v>0.8242365392731813</v>
      </c>
      <c r="K27" s="2">
        <v>419842.20295206801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1301.710800138</v>
      </c>
      <c r="H29" s="4">
        <f>G29/G5</f>
        <v>1.1037010953162077E-4</v>
      </c>
      <c r="I29">
        <v>160</v>
      </c>
      <c r="J29" s="4">
        <f>I29/I5</f>
        <v>4.72228534999513E-4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12687365.336307565</v>
      </c>
      <c r="H4" s="5"/>
      <c r="I4" s="1">
        <v>3896265</v>
      </c>
      <c r="J4" s="5"/>
      <c r="K4" s="3">
        <v>137185343.15084064</v>
      </c>
    </row>
    <row r="5" spans="1:11" x14ac:dyDescent="0.25">
      <c r="E5" s="6" t="s">
        <v>7</v>
      </c>
      <c r="F5" s="6"/>
      <c r="G5" s="2">
        <v>10715275.31839448</v>
      </c>
      <c r="H5" s="4">
        <f>G5/G4</f>
        <v>0.84456268376937693</v>
      </c>
      <c r="I5">
        <v>433122</v>
      </c>
      <c r="J5" s="4">
        <f>I5/I4</f>
        <v>0.11116338339409665</v>
      </c>
      <c r="K5" s="2">
        <v>7274981.2620806387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10335978.521890128</v>
      </c>
      <c r="H7" s="4">
        <f>G7/G5</f>
        <v>0.96460223510512799</v>
      </c>
      <c r="I7">
        <v>422480</v>
      </c>
      <c r="J7" s="4">
        <f>I7/I5</f>
        <v>0.97542955564482992</v>
      </c>
      <c r="K7" s="2">
        <v>6939273.7243141104</v>
      </c>
    </row>
    <row r="8" spans="1:11" x14ac:dyDescent="0.25">
      <c r="F8" t="s">
        <v>10</v>
      </c>
      <c r="G8" s="2">
        <f>G5-G7</f>
        <v>379296.79650435224</v>
      </c>
      <c r="H8" s="4">
        <f>1-H7</f>
        <v>3.5397764894872008E-2</v>
      </c>
      <c r="I8">
        <f>I5-I7</f>
        <v>10642</v>
      </c>
      <c r="J8" s="4">
        <f>1-J7</f>
        <v>2.4570444355170085E-2</v>
      </c>
      <c r="K8" s="2">
        <f>K5-K7</f>
        <v>335707.53776652832</v>
      </c>
    </row>
    <row r="9" spans="1:11" x14ac:dyDescent="0.25">
      <c r="E9" s="6" t="s">
        <v>11</v>
      </c>
      <c r="F9" s="6"/>
      <c r="G9" s="2">
        <v>1699296.783290213</v>
      </c>
      <c r="H9" s="4">
        <f>1-H5-H10</f>
        <v>0.13393614341878524</v>
      </c>
      <c r="I9">
        <v>3440551</v>
      </c>
      <c r="J9" s="4">
        <f>1-J5-J10</f>
        <v>0.88303824303531719</v>
      </c>
      <c r="K9" s="2">
        <v>126315197.14009522</v>
      </c>
    </row>
    <row r="10" spans="1:11" x14ac:dyDescent="0.25">
      <c r="E10" s="6" t="s">
        <v>12</v>
      </c>
      <c r="F10" s="6"/>
      <c r="G10" s="2">
        <v>272793.23462286999</v>
      </c>
      <c r="H10" s="4">
        <f>G10/G4</f>
        <v>2.1501172811837835E-2</v>
      </c>
      <c r="I10">
        <v>22592</v>
      </c>
      <c r="J10" s="4">
        <f>I10/I4</f>
        <v>5.7983735705861893E-3</v>
      </c>
      <c r="K10" s="2">
        <v>3595164.7486647768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1873495.5418813741</v>
      </c>
      <c r="H13" s="5">
        <f>G13/G5</f>
        <v>0.17484343483598783</v>
      </c>
      <c r="I13" s="1">
        <f>I14+I15</f>
        <v>50410</v>
      </c>
      <c r="J13" s="5">
        <f>I13/I5</f>
        <v>0.11638753053412203</v>
      </c>
      <c r="K13" s="3">
        <f>K14+K15</f>
        <v>1507926.9106226079</v>
      </c>
    </row>
    <row r="14" spans="1:11" x14ac:dyDescent="0.25">
      <c r="E14" s="6" t="s">
        <v>15</v>
      </c>
      <c r="F14" s="6"/>
      <c r="G14" s="2">
        <v>1869165.824616974</v>
      </c>
      <c r="H14" s="4">
        <f>G14/G7</f>
        <v>0.18084072259422246</v>
      </c>
      <c r="I14">
        <v>50340</v>
      </c>
      <c r="J14" s="4">
        <f>I14/I7</f>
        <v>0.1191535693997349</v>
      </c>
      <c r="K14" s="2">
        <v>1507851.9238032419</v>
      </c>
    </row>
    <row r="15" spans="1:11" x14ac:dyDescent="0.25">
      <c r="E15" s="6" t="s">
        <v>16</v>
      </c>
      <c r="F15" s="6"/>
      <c r="G15" s="2">
        <v>4329.7172644000002</v>
      </c>
      <c r="H15" s="4">
        <f>G15/G8</f>
        <v>1.1415116880245834E-2</v>
      </c>
      <c r="I15">
        <v>70</v>
      </c>
      <c r="J15" s="4">
        <f>I15/I8</f>
        <v>6.5777109565871078E-3</v>
      </c>
      <c r="K15" s="2">
        <v>74.986819366000006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958346.95397336897</v>
      </c>
      <c r="H18" s="4">
        <f>G18/G5</f>
        <v>8.9437454988040621E-2</v>
      </c>
      <c r="I18">
        <v>33099</v>
      </c>
      <c r="J18" s="4">
        <f>I18/I5</f>
        <v>7.6419576932134595E-2</v>
      </c>
      <c r="K18" s="2">
        <v>1031029.611796675</v>
      </c>
    </row>
    <row r="19" spans="2:11" x14ac:dyDescent="0.25">
      <c r="E19" s="6" t="s">
        <v>20</v>
      </c>
      <c r="F19" s="6"/>
      <c r="G19" s="2">
        <v>3415010.114652894</v>
      </c>
      <c r="H19" s="4">
        <f>G19/G5</f>
        <v>0.3187048408164076</v>
      </c>
      <c r="I19">
        <v>109107</v>
      </c>
      <c r="J19" s="4">
        <f>I19/I5</f>
        <v>0.25190823832546028</v>
      </c>
      <c r="K19" s="2">
        <v>1611889.370531901</v>
      </c>
    </row>
    <row r="20" spans="2:11" x14ac:dyDescent="0.25">
      <c r="E20" s="6" t="s">
        <v>21</v>
      </c>
      <c r="F20" s="6"/>
      <c r="G20" s="2">
        <v>6329801.6400955897</v>
      </c>
      <c r="H20" s="4">
        <f>1-H18-H19</f>
        <v>0.59185770419555184</v>
      </c>
      <c r="I20">
        <v>290017</v>
      </c>
      <c r="J20" s="4">
        <f>1-J18-J19</f>
        <v>0.67167218474240509</v>
      </c>
      <c r="K20" s="2">
        <v>4026486.7796916631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445669.82967368199</v>
      </c>
      <c r="H22" s="4">
        <f>G22/G20</f>
        <v>7.0408182596216659E-2</v>
      </c>
      <c r="I22">
        <v>44029</v>
      </c>
      <c r="J22" s="4">
        <f>I22/I20</f>
        <v>0.15181523841705832</v>
      </c>
      <c r="K22" s="2">
        <v>746480.30251714296</v>
      </c>
    </row>
    <row r="23" spans="2:11" x14ac:dyDescent="0.25">
      <c r="F23" t="s">
        <v>24</v>
      </c>
      <c r="G23" s="2">
        <f>G20-G22</f>
        <v>5884131.8104219073</v>
      </c>
      <c r="H23" s="4">
        <f>1-H22</f>
        <v>0.92959181740378338</v>
      </c>
      <c r="I23">
        <f>I20-I22</f>
        <v>245988</v>
      </c>
      <c r="J23" s="4">
        <f>1-J22</f>
        <v>0.84818476158294165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1617456.747704735</v>
      </c>
      <c r="H26" s="4">
        <f>G26/G5</f>
        <v>0.15094868770456252</v>
      </c>
      <c r="I26">
        <v>65429</v>
      </c>
      <c r="J26" s="4">
        <f>I26/I5</f>
        <v>0.15106367259109443</v>
      </c>
      <c r="K26" s="2">
        <v>928989.71555662202</v>
      </c>
    </row>
    <row r="27" spans="2:11" x14ac:dyDescent="0.25">
      <c r="E27" s="6" t="s">
        <v>27</v>
      </c>
      <c r="F27" s="6"/>
      <c r="G27" s="2">
        <v>9076861.4935236759</v>
      </c>
      <c r="H27" s="4">
        <f>G27/G5</f>
        <v>0.8470954990714793</v>
      </c>
      <c r="I27">
        <v>366261</v>
      </c>
      <c r="J27" s="4">
        <f>I27/I5</f>
        <v>0.84563009960242153</v>
      </c>
      <c r="K27" s="2">
        <v>6264367.6406823201</v>
      </c>
    </row>
    <row r="28" spans="2:11" x14ac:dyDescent="0.25">
      <c r="E28" s="6" t="s">
        <v>28</v>
      </c>
      <c r="F28" s="6"/>
      <c r="G28" s="2">
        <v>2468.0110984510002</v>
      </c>
      <c r="H28" s="4">
        <f>G28/G5</f>
        <v>2.3032642887059235E-4</v>
      </c>
      <c r="I28">
        <v>71</v>
      </c>
      <c r="J28" s="4">
        <f>I28/I5</f>
        <v>1.6392609934383383E-4</v>
      </c>
      <c r="K28" s="2">
        <v>107.38708307</v>
      </c>
    </row>
    <row r="29" spans="2:11" x14ac:dyDescent="0.25">
      <c r="E29" s="6" t="s">
        <v>29</v>
      </c>
      <c r="F29" s="6"/>
      <c r="G29" s="2">
        <v>6017.8821771809999</v>
      </c>
      <c r="H29" s="4">
        <f>G29/G5</f>
        <v>5.6161713053236664E-4</v>
      </c>
      <c r="I29">
        <v>334</v>
      </c>
      <c r="J29" s="4">
        <f>I29/I5</f>
        <v>7.711453124062043E-4</v>
      </c>
      <c r="K29" s="2">
        <v>296.90151818099997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11541148.669329969</v>
      </c>
    </row>
    <row r="3" spans="1:2" x14ac:dyDescent="0.25">
      <c r="A3" t="s">
        <v>32</v>
      </c>
      <c r="B3">
        <f>'NEWT - UK'!$G$8</f>
        <v>252903.23169730045</v>
      </c>
    </row>
    <row r="4" spans="1:2" x14ac:dyDescent="0.25">
      <c r="A4" t="s">
        <v>33</v>
      </c>
      <c r="B4">
        <f>'NEWT - UK'!$G$9</f>
        <v>501247.30416301399</v>
      </c>
    </row>
    <row r="5" spans="1:2" x14ac:dyDescent="0.25">
      <c r="A5" t="s">
        <v>34</v>
      </c>
      <c r="B5">
        <f>'NEWT - UK'!$G$10</f>
        <v>78.682083560999999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332629</v>
      </c>
    </row>
    <row r="16" spans="1:2" x14ac:dyDescent="0.25">
      <c r="A16" t="s">
        <v>32</v>
      </c>
      <c r="B16">
        <f>'NEWT - UK'!$I$8</f>
        <v>6190</v>
      </c>
    </row>
    <row r="17" spans="1:2" x14ac:dyDescent="0.25">
      <c r="A17" t="s">
        <v>33</v>
      </c>
      <c r="B17">
        <f>'NEWT - UK'!$I$9</f>
        <v>820386</v>
      </c>
    </row>
    <row r="18" spans="1:2" x14ac:dyDescent="0.25">
      <c r="A18" t="s">
        <v>34</v>
      </c>
      <c r="B18">
        <f>'NEWT - UK'!$I$10</f>
        <v>18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1227435.8298320479</v>
      </c>
    </row>
    <row r="28" spans="1:2" x14ac:dyDescent="0.25">
      <c r="A28" t="s">
        <v>37</v>
      </c>
      <c r="B28">
        <f>'NEWT - UK'!$G$19</f>
        <v>4162943.110753228</v>
      </c>
    </row>
    <row r="29" spans="1:2" x14ac:dyDescent="0.25">
      <c r="A29" t="s">
        <v>38</v>
      </c>
      <c r="B29">
        <f>'NEWT - UK'!$G$22</f>
        <v>118104.522728892</v>
      </c>
    </row>
    <row r="30" spans="1:2" x14ac:dyDescent="0.25">
      <c r="A30" t="s">
        <v>39</v>
      </c>
      <c r="B30">
        <f>'NEWT - UK'!$G$23</f>
        <v>6285568.4377131015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1788229.600057303</v>
      </c>
    </row>
    <row r="41" spans="1:2" x14ac:dyDescent="0.25">
      <c r="A41" t="s">
        <v>42</v>
      </c>
      <c r="B41">
        <f>'NEWT - UK'!$G$27</f>
        <v>10004520.590169828</v>
      </c>
    </row>
    <row r="42" spans="1:2" x14ac:dyDescent="0.25">
      <c r="A42" t="s">
        <v>43</v>
      </c>
      <c r="B42">
        <f>'NEWT - UK'!$G$28</f>
        <v>0</v>
      </c>
    </row>
    <row r="43" spans="1:2" x14ac:dyDescent="0.25">
      <c r="A43" t="s">
        <v>44</v>
      </c>
      <c r="B43">
        <f>'NEWT - UK'!$G$29</f>
        <v>1301.710800138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2024-11-14T10:42:23Z</dcterms:created>
  <dcterms:modified xsi:type="dcterms:W3CDTF">2024-11-14T10:42:23Z</dcterms:modified>
</cp:coreProperties>
</file>