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7C3DD78-284E-46AA-81F4-0E8313E57B1A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J9" i="5"/>
  <c r="K8" i="5"/>
  <c r="J8" i="5"/>
  <c r="I8" i="5"/>
  <c r="G8" i="5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H20" i="2"/>
  <c r="J19" i="2"/>
  <c r="J20" i="2" s="1"/>
  <c r="H19" i="2"/>
  <c r="J18" i="2"/>
  <c r="H18" i="2"/>
  <c r="J14" i="2"/>
  <c r="H14" i="2"/>
  <c r="K13" i="2"/>
  <c r="J13" i="2"/>
  <c r="I13" i="2"/>
  <c r="G13" i="2"/>
  <c r="H13" i="2" s="1"/>
  <c r="J10" i="2"/>
  <c r="H10" i="2"/>
  <c r="H9" i="2"/>
  <c r="K8" i="2"/>
  <c r="J8" i="2"/>
  <c r="I8" i="2"/>
  <c r="J15" i="2" s="1"/>
  <c r="G8" i="2"/>
  <c r="H15" i="2" s="1"/>
  <c r="J7" i="2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<sst xmlns="http://schemas.openxmlformats.org/spreadsheetml/2006/main" count="83" uniqueCount="46">
  <si>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August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</si>
  <si>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</si>
  <si>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</si>
  <si>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</si>
  <si>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</si>
  <si>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</si>
  <si>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</si>
  <si>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</si>
  <si>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</si>
  <si>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</si>
  <si>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</si>
  <si>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</si>
  <si>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</si>
  <si>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</si>
  <si>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</si>
  <si>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</si>
  <si>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</si>
  <si>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</si>
  <si>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</si>
  <si>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</si>
  <si>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</si>
  <si>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</si>
  <si>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</si>
  <si>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</si>
  <si>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</si>
  <si>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</si>
  <si>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</si>
  <si>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</si>
  <si>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</si>
  <si>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</si>
  <si>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</si>
  <si>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</si>
  <si>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</si>
  <si>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</si>
  <si>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</si>
  <si>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</si>
  <si>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</si>
  <si>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</si>
  <si>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</si>
  <si>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</si>
  <si>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</si>
  <si>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</si>
  <si>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</si>
  <si>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</si>
  <si>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</si>
  <si>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22"/>
        <rFont val="Calibri"/>
        <family val="2"/>
      </rPr>
      <t>SFTR Public Data</t>
    </r>
    <r>
      <rPr>
        <sz val="11"/>
        <rFont val="Calibri"/>
      </rPr>
      <t xml:space="preserve">
for week ending 25 August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</si>
</sst>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9434602.331161892</c:v>
                </c:pt>
                <c:pt idx="1">
                  <c:v>285467.97139277868</c:v>
                </c:pt>
                <c:pt idx="2">
                  <c:v>362926.02309087903</c:v>
                </c:pt>
                <c:pt idx="3">
                  <c:v>60.402537137000003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77-4029-AAD2-C75ACD059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309037</c:v>
                </c:pt>
                <c:pt idx="1">
                  <c:v>9917</c:v>
                </c:pt>
                <c:pt idx="2">
                  <c:v>707180</c:v>
                </c:pt>
                <c:pt idx="3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97-4450-BF29-45EE50A4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972701.71922325401</c:v>
                </c:pt>
                <c:pt idx="1">
                  <c:v>2770678.5584175698</c:v>
                </c:pt>
                <c:pt idx="2">
                  <c:v>409148.50646593998</c:v>
                </c:pt>
                <c:pt idx="3">
                  <c:v>5567541.5184479058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C5-4C91-A20D-0CFC9CAB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1489747.318834143</c:v>
                </c:pt>
                <c:pt idx="1">
                  <c:v>8106148.106770982</c:v>
                </c:pt>
                <c:pt idx="2">
                  <c:v>88667.862419134006</c:v>
                </c:pt>
                <c:pt idx="3">
                  <c:v>35507.014530410997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E5-4652-A67B-4DD9A804B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34" sqref="F34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10083056.728182686</v>
      </c>
      <c r="H4" s="5"/>
      <c r="I4" s="1">
        <v>1026145</v>
      </c>
      <c r="J4" s="5"/>
      <c r="K4" s="3">
        <v>4665118.9171973681</v>
      </c>
    </row>
    <row r="5" spans="1:11">
      <c r="E5" s="6" t="s">
        <v>7</v>
      </c>
      <c r="F5" s="6"/>
      <c r="G5" s="2">
        <v>9720070.3025546707</v>
      </c>
      <c r="H5" s="4">
        <f>G5/G4</f>
        <v>0.96400035867958089</v>
      </c>
      <c r="I5">
        <v>318954</v>
      </c>
      <c r="J5" s="4">
        <f>I5/I4</f>
        <v>0.3108274171778842</v>
      </c>
      <c r="K5" s="2">
        <v>4362909.2476871638</v>
      </c>
    </row>
    <row r="6" spans="1:11">
      <c r="F6" t="s">
        <v>8</v>
      </c>
    </row>
    <row r="7" spans="1:11">
      <c r="F7" t="s">
        <v>9</v>
      </c>
      <c r="G7" s="2">
        <v>9434602.331161892</v>
      </c>
      <c r="H7" s="4">
        <f>G7/G5</f>
        <v>0.97063107955939876</v>
      </c>
      <c r="I7">
        <v>309037</v>
      </c>
      <c r="J7" s="4">
        <f>I7/I5</f>
        <v>0.96890774218225828</v>
      </c>
      <c r="K7" s="2">
        <v>4346504.757445245</v>
      </c>
    </row>
    <row r="8" spans="1:11">
      <c r="F8" t="s">
        <v>10</v>
      </c>
      <c r="G8" s="2">
        <f>G5-G7</f>
        <v>285467.97139277868</v>
      </c>
      <c r="H8" s="4">
        <f>1-H7</f>
        <v>2.9368920440601243E-2</v>
      </c>
      <c r="I8">
        <f>I5-I7</f>
        <v>9917</v>
      </c>
      <c r="J8" s="4">
        <f>1-J7</f>
        <v>3.109225781774172E-2</v>
      </c>
      <c r="K8" s="2">
        <f>K5-K7</f>
        <v>16404.490241918713</v>
      </c>
    </row>
    <row r="9" spans="1:11">
      <c r="E9" s="6" t="s">
        <v>11</v>
      </c>
      <c r="F9" s="6"/>
      <c r="G9" s="2">
        <v>362926.02309087903</v>
      </c>
      <c r="H9" s="4">
        <f>1-H5-H10</f>
        <v>3.5993650821826734E-2</v>
      </c>
      <c r="I9">
        <v>707180</v>
      </c>
      <c r="J9" s="4">
        <f>1-J5-J10</f>
        <v>0.68916186308952443</v>
      </c>
      <c r="K9" s="2">
        <v>301513.16018598102</v>
      </c>
    </row>
    <row r="10" spans="1:11">
      <c r="E10" s="6" t="s">
        <v>12</v>
      </c>
      <c r="F10" s="6"/>
      <c r="G10" s="2">
        <v>60.402537137000003</v>
      </c>
      <c r="H10" s="4">
        <f>G10/G4</f>
        <v>5.9904985923734471E-6</v>
      </c>
      <c r="I10">
        <v>11</v>
      </c>
      <c r="J10" s="4">
        <f>I10/I4</f>
        <v>1.0719732591397902E-5</v>
      </c>
      <c r="K10" s="2">
        <v>696.50932422300002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2645735.0330993398</v>
      </c>
      <c r="H13" s="5">
        <f>G13/G5</f>
        <v>0.27219299354285292</v>
      </c>
      <c r="I13" s="1">
        <f>I14+I15</f>
        <v>97425</v>
      </c>
      <c r="J13" s="5">
        <f>I13/I5</f>
        <v>0.30545156981884536</v>
      </c>
      <c r="K13" s="3">
        <f>K14+K15</f>
        <v>47224.897513579999</v>
      </c>
    </row>
    <row r="14" spans="1:11">
      <c r="E14" s="6" t="s">
        <v>15</v>
      </c>
      <c r="F14" s="6"/>
      <c r="G14" s="2">
        <v>2554357.31200897</v>
      </c>
      <c r="H14" s="4">
        <f>G14/G7</f>
        <v>0.27074350591037527</v>
      </c>
      <c r="I14">
        <v>92106</v>
      </c>
      <c r="J14" s="4">
        <f>I14/I7</f>
        <v>0.29804198202804194</v>
      </c>
      <c r="K14" s="2">
        <v>46715.413481559997</v>
      </c>
    </row>
    <row r="15" spans="1:11">
      <c r="E15" s="6" t="s">
        <v>16</v>
      </c>
      <c r="F15" s="6"/>
      <c r="G15" s="2">
        <v>91377.721090370003</v>
      </c>
      <c r="H15" s="4">
        <f>G15/G8</f>
        <v>0.32009798032523357</v>
      </c>
      <c r="I15">
        <v>5319</v>
      </c>
      <c r="J15" s="4">
        <f>I15/I8</f>
        <v>0.53635171926994052</v>
      </c>
      <c r="K15" s="2">
        <v>509.48403201999997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972701.71922325401</v>
      </c>
      <c r="H18" s="4">
        <f>G18/G5</f>
        <v>0.10007146954149132</v>
      </c>
      <c r="I18">
        <v>36166</v>
      </c>
      <c r="J18" s="4">
        <f>I18/I5</f>
        <v>0.11338939157370655</v>
      </c>
      <c r="K18" s="2">
        <v>28566.652713683001</v>
      </c>
    </row>
    <row r="19" spans="2:11">
      <c r="E19" s="6" t="s">
        <v>20</v>
      </c>
      <c r="F19" s="6"/>
      <c r="G19" s="2">
        <v>2770678.5584175698</v>
      </c>
      <c r="H19" s="4">
        <f>G19/G5</f>
        <v>0.28504717272357261</v>
      </c>
      <c r="I19">
        <v>93251</v>
      </c>
      <c r="J19" s="4">
        <f>I19/I5</f>
        <v>0.29236504323507467</v>
      </c>
      <c r="K19" s="2">
        <v>2819170.017108046</v>
      </c>
    </row>
    <row r="20" spans="2:11">
      <c r="E20" s="6" t="s">
        <v>21</v>
      </c>
      <c r="F20" s="6"/>
      <c r="G20" s="2">
        <v>5976690.0249138456</v>
      </c>
      <c r="H20" s="4">
        <f>1-H18-H19</f>
        <v>0.61488135773493613</v>
      </c>
      <c r="I20">
        <v>189537</v>
      </c>
      <c r="J20" s="4">
        <f>1-J18-J19</f>
        <v>0.59424556519121885</v>
      </c>
      <c r="K20" s="2">
        <v>1515172.577865435</v>
      </c>
    </row>
    <row r="21" spans="2:11">
      <c r="F21" t="s">
        <v>22</v>
      </c>
    </row>
    <row r="22" spans="2:11">
      <c r="F22" t="s">
        <v>23</v>
      </c>
      <c r="G22" s="2">
        <v>409148.50646593998</v>
      </c>
      <c r="H22" s="4">
        <f>G22/G20</f>
        <v>6.8457374359453732E-2</v>
      </c>
      <c r="I22">
        <v>22094</v>
      </c>
      <c r="J22" s="4">
        <f>I22/I20</f>
        <v>0.11656826899233395</v>
      </c>
      <c r="K22" s="2">
        <v>3178.8786526459999</v>
      </c>
    </row>
    <row r="23" spans="2:11">
      <c r="F23" t="s">
        <v>24</v>
      </c>
      <c r="G23" s="2">
        <f>G20-G22</f>
        <v>5567541.5184479058</v>
      </c>
      <c r="H23" s="4">
        <f>1-H22</f>
        <v>0.93154262564054624</v>
      </c>
      <c r="I23">
        <f>I20-I22</f>
        <v>167443</v>
      </c>
      <c r="J23" s="4">
        <f>1-J22</f>
        <v>0.88343173100766603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1489747.318834143</v>
      </c>
      <c r="H26" s="4">
        <f>G26/G5</f>
        <v>0.15326507653371613</v>
      </c>
      <c r="I26">
        <v>52852</v>
      </c>
      <c r="J26" s="4">
        <f>I26/I5</f>
        <v>0.16570414542535913</v>
      </c>
      <c r="K26" s="2">
        <v>2907365.7018362228</v>
      </c>
    </row>
    <row r="27" spans="2:11">
      <c r="E27" s="6" t="s">
        <v>27</v>
      </c>
      <c r="F27" s="6"/>
      <c r="G27" s="2">
        <v>8106148.106770982</v>
      </c>
      <c r="H27" s="4">
        <f>G27/G5</f>
        <v>0.8339598227638837</v>
      </c>
      <c r="I27">
        <v>262691</v>
      </c>
      <c r="J27" s="4">
        <f>I27/I5</f>
        <v>0.82360152247659535</v>
      </c>
      <c r="K27" s="2">
        <v>1455543.545850941</v>
      </c>
    </row>
    <row r="28" spans="2:11">
      <c r="E28" s="6" t="s">
        <v>28</v>
      </c>
      <c r="F28" s="6"/>
      <c r="G28" s="2">
        <v>88667.862419134006</v>
      </c>
      <c r="H28" s="4">
        <f>G28/G5</f>
        <v>9.1221420894280914E-3</v>
      </c>
      <c r="I28">
        <v>2773</v>
      </c>
      <c r="J28" s="4">
        <f>I28/I5</f>
        <v>8.6940436551979274E-3</v>
      </c>
      <c r="K28" s="2">
        <v>0</v>
      </c>
    </row>
    <row r="29" spans="2:11">
      <c r="E29" s="6" t="s">
        <v>29</v>
      </c>
      <c r="F29" s="6"/>
      <c r="G29" s="2">
        <v>35507.014530410997</v>
      </c>
      <c r="H29" s="4">
        <f>G29/G5</f>
        <v>3.6529586129720576E-3</v>
      </c>
      <c r="I29">
        <v>638</v>
      </c>
      <c r="J29" s="4">
        <f>I29/I5</f>
        <v>2.0002884428475579E-3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11535613.847054824</v>
      </c>
      <c r="H4" s="5"/>
      <c r="I4" s="1">
        <v>3917342</v>
      </c>
      <c r="J4" s="5"/>
      <c r="K4" s="3">
        <v>426772060.16141385</v>
      </c>
    </row>
    <row r="5" spans="1:11">
      <c r="E5" s="6" t="s">
        <v>7</v>
      </c>
      <c r="F5" s="6"/>
      <c r="G5" s="2">
        <v>9580668.7637655437</v>
      </c>
      <c r="H5" s="4">
        <f>G5/G4</f>
        <v>0.8305296008336478</v>
      </c>
      <c r="I5">
        <v>456915</v>
      </c>
      <c r="J5" s="4">
        <f>I5/I4</f>
        <v>0.11663903738810653</v>
      </c>
      <c r="K5" s="2">
        <v>118367124.015688</v>
      </c>
    </row>
    <row r="6" spans="1:11">
      <c r="F6" t="s">
        <v>8</v>
      </c>
    </row>
    <row r="7" spans="1:11">
      <c r="F7" t="s">
        <v>9</v>
      </c>
      <c r="G7" s="2">
        <v>9170253.6656811479</v>
      </c>
      <c r="H7" s="4">
        <f>G7/G5</f>
        <v>0.95716216600279502</v>
      </c>
      <c r="I7">
        <v>443246</v>
      </c>
      <c r="J7" s="4">
        <f>I7/I5</f>
        <v>0.97008415131917314</v>
      </c>
      <c r="K7" s="2">
        <v>118157862.40748177</v>
      </c>
    </row>
    <row r="8" spans="1:11">
      <c r="F8" t="s">
        <v>10</v>
      </c>
      <c r="G8" s="2">
        <f>G5-G7</f>
        <v>410415.09808439575</v>
      </c>
      <c r="H8" s="4">
        <f>1-H7</f>
        <v>4.2837833997204977E-2</v>
      </c>
      <c r="I8">
        <f>I5-I7</f>
        <v>13669</v>
      </c>
      <c r="J8" s="4">
        <f>1-J7</f>
        <v>2.9915848680826862E-2</v>
      </c>
      <c r="K8" s="2">
        <f>K5-K7</f>
        <v>209261.60820622742</v>
      </c>
    </row>
    <row r="9" spans="1:11">
      <c r="E9" s="6" t="s">
        <v>11</v>
      </c>
      <c r="F9" s="6"/>
      <c r="G9" s="2">
        <v>1717910.2962773941</v>
      </c>
      <c r="H9" s="4">
        <f>1-H5-H10</f>
        <v>0.1489223130259337</v>
      </c>
      <c r="I9">
        <v>3439987</v>
      </c>
      <c r="J9" s="4">
        <f>1-J5-J10</f>
        <v>0.87814313889366824</v>
      </c>
      <c r="K9" s="2">
        <v>304802740.82085198</v>
      </c>
    </row>
    <row r="10" spans="1:11">
      <c r="E10" s="6" t="s">
        <v>12</v>
      </c>
      <c r="F10" s="6"/>
      <c r="G10" s="2">
        <v>237034.78701188701</v>
      </c>
      <c r="H10" s="4">
        <f>G10/G4</f>
        <v>2.0548086140418503E-2</v>
      </c>
      <c r="I10">
        <v>20440</v>
      </c>
      <c r="J10" s="4">
        <f>I10/I4</f>
        <v>5.2178237182252656E-3</v>
      </c>
      <c r="K10" s="2">
        <v>3602195.3248738418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1797342.273572559</v>
      </c>
      <c r="H13" s="5">
        <f>G13/G5</f>
        <v>0.1876009199243143</v>
      </c>
      <c r="I13" s="1">
        <f>I14+I15</f>
        <v>55058</v>
      </c>
      <c r="J13" s="5">
        <f>I13/I5</f>
        <v>0.12049943643784949</v>
      </c>
      <c r="K13" s="3">
        <f>K14+K15</f>
        <v>1480671.1206015982</v>
      </c>
    </row>
    <row r="14" spans="1:11">
      <c r="E14" s="6" t="s">
        <v>15</v>
      </c>
      <c r="F14" s="6"/>
      <c r="G14" s="2">
        <v>1731538.095557359</v>
      </c>
      <c r="H14" s="4">
        <f>G14/G7</f>
        <v>0.18882117754686384</v>
      </c>
      <c r="I14">
        <v>51513</v>
      </c>
      <c r="J14" s="4">
        <f>I14/I7</f>
        <v>0.11621763084156428</v>
      </c>
      <c r="K14" s="2">
        <v>1480223.0059124781</v>
      </c>
    </row>
    <row r="15" spans="1:11">
      <c r="E15" s="6" t="s">
        <v>16</v>
      </c>
      <c r="F15" s="6"/>
      <c r="G15" s="2">
        <v>65804.178015199999</v>
      </c>
      <c r="H15" s="4">
        <f>G15/G8</f>
        <v>0.16033566582306469</v>
      </c>
      <c r="I15">
        <v>3545</v>
      </c>
      <c r="J15" s="4">
        <f>I15/I8</f>
        <v>0.25934596532299364</v>
      </c>
      <c r="K15" s="2">
        <v>448.11468911999998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825937.70712836296</v>
      </c>
      <c r="H18" s="4">
        <f>G18/G5</f>
        <v>8.6208773885607132E-2</v>
      </c>
      <c r="I18">
        <v>28830</v>
      </c>
      <c r="J18" s="4">
        <f>I18/I5</f>
        <v>6.3097074948294543E-2</v>
      </c>
      <c r="K18" s="2">
        <v>1069688.3236323879</v>
      </c>
    </row>
    <row r="19" spans="2:11">
      <c r="E19" s="6" t="s">
        <v>20</v>
      </c>
      <c r="F19" s="6"/>
      <c r="G19" s="2">
        <v>2621750.476665427</v>
      </c>
      <c r="H19" s="4">
        <f>G19/G5</f>
        <v>0.2736500490008576</v>
      </c>
      <c r="I19">
        <v>95354</v>
      </c>
      <c r="J19" s="4">
        <f>I19/I5</f>
        <v>0.20869089436766139</v>
      </c>
      <c r="K19" s="2">
        <v>1726798.2997963589</v>
      </c>
    </row>
    <row r="20" spans="2:11">
      <c r="E20" s="6" t="s">
        <v>21</v>
      </c>
      <c r="F20" s="6"/>
      <c r="G20" s="2">
        <v>6120544.6454927828</v>
      </c>
      <c r="H20" s="4">
        <f>1-H18-H19</f>
        <v>0.64014117711353524</v>
      </c>
      <c r="I20">
        <v>331785</v>
      </c>
      <c r="J20" s="4">
        <f>1-J18-J19</f>
        <v>0.72821203068404405</v>
      </c>
      <c r="K20" s="2">
        <v>115003673.25787337</v>
      </c>
    </row>
    <row r="21" spans="2:11">
      <c r="F21" t="s">
        <v>22</v>
      </c>
    </row>
    <row r="22" spans="2:11">
      <c r="F22" t="s">
        <v>23</v>
      </c>
      <c r="G22" s="2">
        <v>876677.62013908103</v>
      </c>
      <c r="H22" s="4">
        <f>G22/G20</f>
        <v>0.14323523001905938</v>
      </c>
      <c r="I22">
        <v>102406</v>
      </c>
      <c r="J22" s="4">
        <f>I22/I20</f>
        <v>0.30865168708651686</v>
      </c>
      <c r="K22" s="2">
        <v>621144.84609126498</v>
      </c>
    </row>
    <row r="23" spans="2:11">
      <c r="F23" t="s">
        <v>24</v>
      </c>
      <c r="G23" s="2">
        <f>G20-G22</f>
        <v>5243867.0253537018</v>
      </c>
      <c r="H23" s="4">
        <f>1-H22</f>
        <v>0.85676476998094064</v>
      </c>
      <c r="I23">
        <f>I20-I22</f>
        <v>229379</v>
      </c>
      <c r="J23" s="4">
        <f>1-J22</f>
        <v>0.6913483129134832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1226160.908446328</v>
      </c>
      <c r="H26" s="4">
        <f>G26/G5</f>
        <v>0.12798280983094995</v>
      </c>
      <c r="I26">
        <v>52724</v>
      </c>
      <c r="J26" s="4">
        <f>I26/I5</f>
        <v>0.11539126533381483</v>
      </c>
      <c r="K26" s="2">
        <v>112065145.34461395</v>
      </c>
    </row>
    <row r="27" spans="2:11">
      <c r="E27" s="6" t="s">
        <v>27</v>
      </c>
      <c r="F27" s="6"/>
      <c r="G27" s="2">
        <v>8103331.8168133143</v>
      </c>
      <c r="H27" s="4">
        <f>G27/G5</f>
        <v>0.84580022716790149</v>
      </c>
      <c r="I27">
        <v>397389</v>
      </c>
      <c r="J27" s="4">
        <f>I27/I5</f>
        <v>0.86972193952923416</v>
      </c>
      <c r="K27" s="2">
        <v>6219674.5817346182</v>
      </c>
    </row>
    <row r="28" spans="2:11">
      <c r="E28" s="6" t="s">
        <v>28</v>
      </c>
      <c r="F28" s="6"/>
      <c r="G28" s="2">
        <v>84147.614451540998</v>
      </c>
      <c r="H28" s="4">
        <f>G28/G5</f>
        <v>8.7830626991082811E-3</v>
      </c>
      <c r="I28">
        <v>2429</v>
      </c>
      <c r="J28" s="4">
        <f>I28/I5</f>
        <v>5.3160872372323082E-3</v>
      </c>
      <c r="K28" s="2">
        <v>335.683679278</v>
      </c>
    </row>
    <row r="29" spans="2:11">
      <c r="E29" s="6" t="s">
        <v>29</v>
      </c>
      <c r="F29" s="6"/>
      <c r="G29" s="2">
        <v>118732.079259894</v>
      </c>
      <c r="H29" s="4">
        <f>G29/G5</f>
        <v>1.239288009924143E-2</v>
      </c>
      <c r="I29">
        <v>2192</v>
      </c>
      <c r="J29" s="4">
        <f>I29/I5</f>
        <v>4.7973911996760888E-3</v>
      </c>
      <c r="K29" s="2">
        <v>1281.758180797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G1" sqref="G1"/>
    </sheetView>
  </sheetViews>
  <sheetFormatPr defaultRowHeight="30" customHeight="1"/>
  <cols>
    <col min="5" max="5" width="52.5703125" customWidth="1"/>
  </cols>
  <sheetData>
    <row r="1" spans="1:5" ht="69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9434602.331161892</v>
      </c>
    </row>
    <row r="4" spans="1:5">
      <c r="A4" t="s">
        <v>32</v>
      </c>
      <c r="B4">
        <f>'NEWT - UK'!$G$8</f>
        <v>285467.97139277868</v>
      </c>
    </row>
    <row r="5" spans="1:5">
      <c r="A5" t="s">
        <v>33</v>
      </c>
      <c r="B5">
        <f>'NEWT - UK'!$G$9</f>
        <v>362926.02309087903</v>
      </c>
    </row>
    <row r="6" spans="1:5">
      <c r="A6" t="s">
        <v>34</v>
      </c>
      <c r="B6">
        <f>'NEWT - UK'!$G$10</f>
        <v>60.402537137000003</v>
      </c>
    </row>
    <row r="15" spans="1:5">
      <c r="A15" t="s">
        <v>35</v>
      </c>
    </row>
    <row r="16" spans="1:5">
      <c r="A16" t="s">
        <v>31</v>
      </c>
      <c r="B16">
        <f>'NEWT - UK'!$I$7</f>
        <v>309037</v>
      </c>
    </row>
    <row r="17" spans="1:2">
      <c r="A17" t="s">
        <v>32</v>
      </c>
      <c r="B17">
        <f>'NEWT - UK'!$I$8</f>
        <v>9917</v>
      </c>
    </row>
    <row r="18" spans="1:2">
      <c r="A18" t="s">
        <v>33</v>
      </c>
      <c r="B18">
        <f>'NEWT - UK'!$I$9</f>
        <v>707180</v>
      </c>
    </row>
    <row r="19" spans="1:2">
      <c r="A19" t="s">
        <v>34</v>
      </c>
      <c r="B19">
        <f>'NEWT - UK'!$I$10</f>
        <v>11</v>
      </c>
    </row>
    <row r="27" spans="1:2">
      <c r="A27" t="s">
        <v>18</v>
      </c>
    </row>
    <row r="28" spans="1:2">
      <c r="A28" t="s">
        <v>36</v>
      </c>
      <c r="B28">
        <f>'NEWT - UK'!$G$18</f>
        <v>972701.71922325401</v>
      </c>
    </row>
    <row r="29" spans="1:2">
      <c r="A29" t="s">
        <v>37</v>
      </c>
      <c r="B29">
        <f>'NEWT - UK'!$G$19</f>
        <v>2770678.5584175698</v>
      </c>
    </row>
    <row r="30" spans="1:2">
      <c r="A30" t="s">
        <v>38</v>
      </c>
      <c r="B30">
        <f>'NEWT - UK'!$G$22</f>
        <v>409148.50646593998</v>
      </c>
    </row>
    <row r="31" spans="1:2">
      <c r="A31" t="s">
        <v>39</v>
      </c>
      <c r="B31">
        <f>'NEWT - UK'!$G$23</f>
        <v>5567541.5184479058</v>
      </c>
    </row>
    <row r="40" spans="1:2">
      <c r="A40" t="s">
        <v>40</v>
      </c>
    </row>
    <row r="41" spans="1:2">
      <c r="A41" t="s">
        <v>41</v>
      </c>
      <c r="B41">
        <f>'NEWT - UK'!$G$26</f>
        <v>1489747.318834143</v>
      </c>
    </row>
    <row r="42" spans="1:2">
      <c r="A42" t="s">
        <v>42</v>
      </c>
      <c r="B42">
        <f>'NEWT - UK'!$G$27</f>
        <v>8106148.106770982</v>
      </c>
    </row>
    <row r="43" spans="1:2">
      <c r="A43" t="s">
        <v>43</v>
      </c>
      <c r="B43">
        <f>'NEWT - UK'!$G$28</f>
        <v>88667.862419134006</v>
      </c>
    </row>
    <row r="44" spans="1:2">
      <c r="A44" t="s">
        <v>44</v>
      </c>
      <c r="B44">
        <f>'NEWT - UK'!$G$29</f>
        <v>35507.014530410997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2023-09-07T08:22:33Z</dcterms:created>
  <dcterms:modified xsi:type="dcterms:W3CDTF">2023-09-07T08:22:33Z</dcterms:modified>
</cp:coreProperties>
</file>