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883C9F4-CA63-4FF4-9CC3-4ED761FB55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<sst xmlns="http://schemas.openxmlformats.org/spreadsheetml/2006/main" count="82" uniqueCount="45">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</sst>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11913650.044548046</c:v>
                </c:pt>
                <c:pt idx="1">
                  <c:v>240631.63410089351</c:v>
                </c:pt>
                <c:pt idx="2">
                  <c:v>622394.75374471804</c:v>
                </c:pt>
                <c:pt idx="3">
                  <c:v>583.773933693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C7-4E44-B684-288EB8D9E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345720</c:v>
                </c:pt>
                <c:pt idx="1">
                  <c:v>6565</c:v>
                </c:pt>
                <c:pt idx="2">
                  <c:v>1080724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4D-446B-8CF6-E77FFF44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1185616.4608663421</c:v>
                </c:pt>
                <c:pt idx="1">
                  <c:v>4680137.7867601896</c:v>
                </c:pt>
                <c:pt idx="2">
                  <c:v>203716.67926921599</c:v>
                </c:pt>
                <c:pt idx="3">
                  <c:v>6084810.7517531924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FC-465A-B8A0-E7CBEF74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1979255.984399956</c:v>
                </c:pt>
                <c:pt idx="1">
                  <c:v>10174706.515246324</c:v>
                </c:pt>
                <c:pt idx="2">
                  <c:v>0.77506019999999998</c:v>
                </c:pt>
                <c:pt idx="3">
                  <c:v>318.40394246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68-4CF8-A47C-A08417EB7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12777260.206327353</v>
      </c>
      <c r="H4" s="5"/>
      <c r="I4" s="1">
        <v>1433027</v>
      </c>
      <c r="J4" s="5"/>
      <c r="K4" s="3">
        <v>622162.18728190998</v>
      </c>
    </row>
    <row r="5" spans="1:11" x14ac:dyDescent="0.25">
      <c r="E5" s="6" t="s">
        <v>7</v>
      </c>
      <c r="F5" s="6"/>
      <c r="G5" s="2">
        <v>12154281.678648939</v>
      </c>
      <c r="H5" s="4">
        <f>G5/G4</f>
        <v>0.9512431837797346</v>
      </c>
      <c r="I5">
        <v>352285</v>
      </c>
      <c r="J5" s="4">
        <f>I5/I4</f>
        <v>0.2458327721668887</v>
      </c>
      <c r="K5" s="2">
        <v>298829.40970860497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11913650.044548046</v>
      </c>
      <c r="H7" s="4">
        <f>G7/G5</f>
        <v>0.98020190411387254</v>
      </c>
      <c r="I7">
        <v>345720</v>
      </c>
      <c r="J7" s="4">
        <f>I7/I5</f>
        <v>0.98136452020381226</v>
      </c>
      <c r="K7" s="2">
        <v>245293.11102088701</v>
      </c>
    </row>
    <row r="8" spans="1:11" x14ac:dyDescent="0.25">
      <c r="F8" t="s">
        <v>10</v>
      </c>
      <c r="G8" s="2">
        <f>G5-G7</f>
        <v>240631.63410089351</v>
      </c>
      <c r="H8" s="4">
        <f>1-H7</f>
        <v>1.9798095886127465E-2</v>
      </c>
      <c r="I8">
        <f>I5-I7</f>
        <v>6565</v>
      </c>
      <c r="J8" s="4">
        <f>1-J7</f>
        <v>1.8635479796187737E-2</v>
      </c>
      <c r="K8" s="2">
        <f>K5-K7</f>
        <v>53536.298687717965</v>
      </c>
    </row>
    <row r="9" spans="1:11" x14ac:dyDescent="0.25">
      <c r="E9" s="6" t="s">
        <v>11</v>
      </c>
      <c r="F9" s="6"/>
      <c r="G9" s="2">
        <v>622394.75374471804</v>
      </c>
      <c r="H9" s="4">
        <f>1-H5-H10</f>
        <v>4.871112771394509E-2</v>
      </c>
      <c r="I9">
        <v>1080724</v>
      </c>
      <c r="J9" s="4">
        <f>1-J5-J10</f>
        <v>0.75415466700906542</v>
      </c>
      <c r="K9" s="2">
        <v>320797.401361364</v>
      </c>
    </row>
    <row r="10" spans="1:11" x14ac:dyDescent="0.25">
      <c r="E10" s="6" t="s">
        <v>12</v>
      </c>
      <c r="F10" s="6"/>
      <c r="G10" s="2">
        <v>583.773933693</v>
      </c>
      <c r="H10" s="4">
        <f>G10/G4</f>
        <v>4.5688506320307438E-5</v>
      </c>
      <c r="I10">
        <v>18</v>
      </c>
      <c r="J10" s="4">
        <f>I10/I4</f>
        <v>1.2560824045883294E-5</v>
      </c>
      <c r="K10" s="2">
        <v>2535.3762119409998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2974215.4666699208</v>
      </c>
      <c r="H13" s="5">
        <f>G13/G5</f>
        <v>0.24470516195906794</v>
      </c>
      <c r="I13" s="1">
        <f>I14+I15</f>
        <v>94873</v>
      </c>
      <c r="J13" s="5">
        <f>I13/I5</f>
        <v>0.2693075208992719</v>
      </c>
      <c r="K13" s="3">
        <f>K14+K15</f>
        <v>48119.850795295999</v>
      </c>
    </row>
    <row r="14" spans="1:11" x14ac:dyDescent="0.25">
      <c r="E14" s="6" t="s">
        <v>15</v>
      </c>
      <c r="F14" s="6"/>
      <c r="G14" s="2">
        <v>2974215.4666699208</v>
      </c>
      <c r="H14" s="4">
        <f>G14/G7</f>
        <v>0.2496477112848374</v>
      </c>
      <c r="I14">
        <v>94873</v>
      </c>
      <c r="J14" s="4">
        <f>I14/I7</f>
        <v>0.27442149716533609</v>
      </c>
      <c r="K14" s="2">
        <v>48119.850795295999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1185616.4608663421</v>
      </c>
      <c r="H18" s="4">
        <f>G18/G5</f>
        <v>9.7547225925253875E-2</v>
      </c>
      <c r="I18">
        <v>38545</v>
      </c>
      <c r="J18" s="4">
        <f>I18/I5</f>
        <v>0.10941425266474587</v>
      </c>
      <c r="K18" s="2">
        <v>30966.784148824001</v>
      </c>
    </row>
    <row r="19" spans="2:11" x14ac:dyDescent="0.25">
      <c r="E19" s="6" t="s">
        <v>20</v>
      </c>
      <c r="F19" s="6"/>
      <c r="G19" s="2">
        <v>4680137.7867601896</v>
      </c>
      <c r="H19" s="4">
        <f>G19/G5</f>
        <v>0.38506082963188576</v>
      </c>
      <c r="I19">
        <v>127797</v>
      </c>
      <c r="J19" s="4">
        <f>I19/I5</f>
        <v>0.36276594234781501</v>
      </c>
      <c r="K19" s="2">
        <v>71567.964960062003</v>
      </c>
    </row>
    <row r="20" spans="2:11" x14ac:dyDescent="0.25">
      <c r="E20" s="6" t="s">
        <v>21</v>
      </c>
      <c r="F20" s="6"/>
      <c r="G20" s="2">
        <v>6288527.4310224084</v>
      </c>
      <c r="H20" s="4">
        <f>1-H18-H19</f>
        <v>0.5173919444428603</v>
      </c>
      <c r="I20">
        <v>185943</v>
      </c>
      <c r="J20" s="4">
        <f>1-J18-J19</f>
        <v>0.52781980498743908</v>
      </c>
      <c r="K20" s="2">
        <v>196294.66059971901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203716.67926921599</v>
      </c>
      <c r="H22" s="4">
        <f>G22/G20</f>
        <v>3.2394973466164094E-2</v>
      </c>
      <c r="I22">
        <v>8446</v>
      </c>
      <c r="J22" s="4">
        <f>I22/I20</f>
        <v>4.5422521955653078E-2</v>
      </c>
      <c r="K22" s="2">
        <v>34148.009150739999</v>
      </c>
    </row>
    <row r="23" spans="2:11" x14ac:dyDescent="0.25">
      <c r="F23" t="s">
        <v>24</v>
      </c>
      <c r="G23" s="2">
        <f>G20-G22</f>
        <v>6084810.7517531924</v>
      </c>
      <c r="H23" s="4">
        <f>1-H22</f>
        <v>0.96760502653383595</v>
      </c>
      <c r="I23">
        <f>I20-I22</f>
        <v>177497</v>
      </c>
      <c r="J23" s="4">
        <f>1-J22</f>
        <v>0.95457747804434689</v>
      </c>
      <c r="K23" s="2">
        <f>K20-K22</f>
        <v>162146.65144897901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1979255.984399956</v>
      </c>
      <c r="H26" s="4">
        <f>G26/G5</f>
        <v>0.16284434051556129</v>
      </c>
      <c r="I26">
        <v>58781</v>
      </c>
      <c r="J26" s="4">
        <f>I26/I5</f>
        <v>0.16685638048738946</v>
      </c>
      <c r="K26" s="2">
        <v>55500.992553238</v>
      </c>
    </row>
    <row r="27" spans="2:11" x14ac:dyDescent="0.25">
      <c r="E27" s="6" t="s">
        <v>27</v>
      </c>
      <c r="F27" s="6"/>
      <c r="G27" s="2">
        <v>10174706.515246324</v>
      </c>
      <c r="H27" s="4">
        <f>G27/G5</f>
        <v>0.83712939886196025</v>
      </c>
      <c r="I27">
        <v>293453</v>
      </c>
      <c r="J27" s="4">
        <f>I27/I5</f>
        <v>0.83299885036263255</v>
      </c>
      <c r="K27" s="2">
        <v>243246.617254507</v>
      </c>
    </row>
    <row r="28" spans="2:11" x14ac:dyDescent="0.25">
      <c r="E28" s="6" t="s">
        <v>28</v>
      </c>
      <c r="F28" s="6"/>
      <c r="G28" s="2">
        <v>0.77506019999999998</v>
      </c>
      <c r="H28" s="4">
        <f>G28/G5</f>
        <v>6.3768490848910048E-8</v>
      </c>
      <c r="I28">
        <v>1</v>
      </c>
      <c r="J28" s="4">
        <f>I28/I5</f>
        <v>2.8386107838823678E-6</v>
      </c>
      <c r="K28" s="2">
        <v>0</v>
      </c>
    </row>
    <row r="29" spans="2:11" x14ac:dyDescent="0.25">
      <c r="E29" s="6" t="s">
        <v>29</v>
      </c>
      <c r="F29" s="6"/>
      <c r="G29" s="2">
        <v>318.40394246</v>
      </c>
      <c r="H29" s="4">
        <f>G29/G5</f>
        <v>2.6196853987622373E-5</v>
      </c>
      <c r="I29">
        <v>50</v>
      </c>
      <c r="J29" s="4">
        <f>I29/I5</f>
        <v>1.4193053919411841E-4</v>
      </c>
      <c r="K29" s="2">
        <v>81.799900859999994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14802763.430381035</v>
      </c>
      <c r="H4" s="5"/>
      <c r="I4" s="1">
        <v>3868468</v>
      </c>
      <c r="J4" s="5"/>
      <c r="K4" s="3">
        <v>103281420.85181037</v>
      </c>
    </row>
    <row r="5" spans="1:11" x14ac:dyDescent="0.25">
      <c r="E5" s="6" t="s">
        <v>7</v>
      </c>
      <c r="F5" s="6"/>
      <c r="G5" s="2">
        <v>10815652.250167068</v>
      </c>
      <c r="H5" s="4">
        <f>G5/G4</f>
        <v>0.73065088833137315</v>
      </c>
      <c r="I5">
        <v>401916</v>
      </c>
      <c r="J5" s="4">
        <f>I5/I4</f>
        <v>0.10389539218109081</v>
      </c>
      <c r="K5" s="2">
        <v>4217877.8774212208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10465906.281792575</v>
      </c>
      <c r="H7" s="4">
        <f>G7/G5</f>
        <v>0.9676629795147963</v>
      </c>
      <c r="I7">
        <v>390416</v>
      </c>
      <c r="J7" s="4">
        <f>I7/I5</f>
        <v>0.97138705600175157</v>
      </c>
      <c r="K7" s="2">
        <v>3710949.92789762</v>
      </c>
    </row>
    <row r="8" spans="1:11" x14ac:dyDescent="0.25">
      <c r="F8" t="s">
        <v>10</v>
      </c>
      <c r="G8" s="2">
        <f>G5-G7</f>
        <v>349745.9683744926</v>
      </c>
      <c r="H8" s="4">
        <f>1-H7</f>
        <v>3.2337020485203705E-2</v>
      </c>
      <c r="I8">
        <f>I5-I7</f>
        <v>11500</v>
      </c>
      <c r="J8" s="4">
        <f>1-J7</f>
        <v>2.861294399824843E-2</v>
      </c>
      <c r="K8" s="2">
        <f>K5-K7</f>
        <v>506927.94952360075</v>
      </c>
    </row>
    <row r="9" spans="1:11" x14ac:dyDescent="0.25">
      <c r="E9" s="6" t="s">
        <v>11</v>
      </c>
      <c r="F9" s="6"/>
      <c r="G9" s="2">
        <v>3683207.7556154639</v>
      </c>
      <c r="H9" s="4">
        <f>1-H5-H10</f>
        <v>0.24881892985306275</v>
      </c>
      <c r="I9">
        <v>3442746</v>
      </c>
      <c r="J9" s="4">
        <f>1-J5-J10</f>
        <v>0.8899507505296671</v>
      </c>
      <c r="K9" s="2">
        <v>95267616.691745907</v>
      </c>
    </row>
    <row r="10" spans="1:11" x14ac:dyDescent="0.25">
      <c r="E10" s="6" t="s">
        <v>12</v>
      </c>
      <c r="F10" s="6"/>
      <c r="G10" s="2">
        <v>303903.42459850601</v>
      </c>
      <c r="H10" s="4">
        <f>G10/G4</f>
        <v>2.05301818155641E-2</v>
      </c>
      <c r="I10">
        <v>23806</v>
      </c>
      <c r="J10" s="4">
        <f>I10/I4</f>
        <v>6.1538572892421498E-3</v>
      </c>
      <c r="K10" s="2">
        <v>3795926.2826432451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1872942.8027483879</v>
      </c>
      <c r="H13" s="5">
        <f>G13/G5</f>
        <v>0.17316965814238866</v>
      </c>
      <c r="I13" s="1">
        <f>I14+I15</f>
        <v>51102</v>
      </c>
      <c r="J13" s="5">
        <f>I13/I5</f>
        <v>0.12714597079986864</v>
      </c>
      <c r="K13" s="3">
        <f>K14+K15</f>
        <v>714939.63560958696</v>
      </c>
    </row>
    <row r="14" spans="1:11" x14ac:dyDescent="0.25">
      <c r="E14" s="6" t="s">
        <v>15</v>
      </c>
      <c r="F14" s="6"/>
      <c r="G14" s="2">
        <v>1872942.8027483879</v>
      </c>
      <c r="H14" s="4">
        <f>G14/G7</f>
        <v>0.17895658076039972</v>
      </c>
      <c r="I14">
        <v>51102</v>
      </c>
      <c r="J14" s="4">
        <f>I14/I7</f>
        <v>0.13089115200196713</v>
      </c>
      <c r="K14" s="2">
        <v>714939.63560958696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1129913.943799298</v>
      </c>
      <c r="H18" s="4">
        <f>G18/G5</f>
        <v>0.1044702545592518</v>
      </c>
      <c r="I18">
        <v>37448</v>
      </c>
      <c r="J18" s="4">
        <f>I18/I5</f>
        <v>9.3173697986643975E-2</v>
      </c>
      <c r="K18" s="2">
        <v>588976.70467451995</v>
      </c>
    </row>
    <row r="19" spans="2:11" x14ac:dyDescent="0.25">
      <c r="E19" s="6" t="s">
        <v>20</v>
      </c>
      <c r="F19" s="6"/>
      <c r="G19" s="2">
        <v>4411851.6554991454</v>
      </c>
      <c r="H19" s="4">
        <f>G19/G5</f>
        <v>0.40791360090474393</v>
      </c>
      <c r="I19">
        <v>131324</v>
      </c>
      <c r="J19" s="4">
        <f>I19/I5</f>
        <v>0.3267448919674758</v>
      </c>
      <c r="K19" s="2">
        <v>742694.79485839698</v>
      </c>
    </row>
    <row r="20" spans="2:11" x14ac:dyDescent="0.25">
      <c r="E20" s="6" t="s">
        <v>21</v>
      </c>
      <c r="F20" s="6"/>
      <c r="G20" s="2">
        <v>5269422.2847085493</v>
      </c>
      <c r="H20" s="4">
        <f>1-H18-H19</f>
        <v>0.48761614453600433</v>
      </c>
      <c r="I20">
        <v>232926</v>
      </c>
      <c r="J20" s="4">
        <f>1-J18-J19</f>
        <v>0.58008141004588021</v>
      </c>
      <c r="K20" s="2">
        <v>2515507.6634062491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170876.11483405699</v>
      </c>
      <c r="H22" s="4">
        <f>G22/G20</f>
        <v>3.2427865067851197E-2</v>
      </c>
      <c r="I22">
        <v>12198</v>
      </c>
      <c r="J22" s="4">
        <f>I22/I20</f>
        <v>5.2368563406403751E-2</v>
      </c>
      <c r="K22" s="2">
        <v>436089.98876106302</v>
      </c>
    </row>
    <row r="23" spans="2:11" x14ac:dyDescent="0.25">
      <c r="F23" t="s">
        <v>24</v>
      </c>
      <c r="G23" s="2">
        <f>G20-G22</f>
        <v>5098546.1698744921</v>
      </c>
      <c r="H23" s="4">
        <f>1-H22</f>
        <v>0.96757213493214878</v>
      </c>
      <c r="I23">
        <f>I20-I22</f>
        <v>220728</v>
      </c>
      <c r="J23" s="4">
        <f>1-J22</f>
        <v>0.94763143659359628</v>
      </c>
      <c r="K23" s="2">
        <f>K20-K22</f>
        <v>2079417.6746451862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1599573.1753382671</v>
      </c>
      <c r="H26" s="4">
        <f>G26/G5</f>
        <v>0.14789428675589664</v>
      </c>
      <c r="I26">
        <v>60258</v>
      </c>
      <c r="J26" s="4">
        <f>I26/I5</f>
        <v>0.14992685038664796</v>
      </c>
      <c r="K26" s="2">
        <v>480183.003841281</v>
      </c>
    </row>
    <row r="27" spans="2:11" x14ac:dyDescent="0.25">
      <c r="E27" s="6" t="s">
        <v>27</v>
      </c>
      <c r="F27" s="6"/>
      <c r="G27" s="2">
        <v>9199750.2426122874</v>
      </c>
      <c r="H27" s="4">
        <f>G27/G5</f>
        <v>0.8505959723760701</v>
      </c>
      <c r="I27">
        <v>340248</v>
      </c>
      <c r="J27" s="4">
        <f>I27/I5</f>
        <v>0.84656495387095809</v>
      </c>
      <c r="K27" s="2">
        <v>3737129.2688297131</v>
      </c>
    </row>
    <row r="28" spans="2:11" x14ac:dyDescent="0.25">
      <c r="E28" s="6" t="s">
        <v>28</v>
      </c>
      <c r="F28" s="6"/>
      <c r="G28" s="2">
        <v>1991.1290895540001</v>
      </c>
      <c r="H28" s="4">
        <f>G28/G5</f>
        <v>1.8409699604785679E-4</v>
      </c>
      <c r="I28">
        <v>57</v>
      </c>
      <c r="J28" s="4">
        <f>I28/I5</f>
        <v>1.4182067894783984E-4</v>
      </c>
      <c r="K28" s="2">
        <v>105.06876640500001</v>
      </c>
    </row>
    <row r="29" spans="2:11" x14ac:dyDescent="0.25">
      <c r="E29" s="6" t="s">
        <v>29</v>
      </c>
      <c r="F29" s="6"/>
      <c r="G29" s="2">
        <v>3709.3566945809998</v>
      </c>
      <c r="H29" s="4">
        <f>G29/G5</f>
        <v>3.4296190454197542E-4</v>
      </c>
      <c r="I29">
        <v>539</v>
      </c>
      <c r="J29" s="4">
        <f>I29/I5</f>
        <v>1.3410762447874679E-3</v>
      </c>
      <c r="K29" s="2">
        <v>189.978934804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11913650.044548046</v>
      </c>
    </row>
    <row r="3" spans="1:2" x14ac:dyDescent="0.25">
      <c r="A3" t="s">
        <v>32</v>
      </c>
      <c r="B3">
        <f>'NEWT - UK'!$G$8</f>
        <v>240631.63410089351</v>
      </c>
    </row>
    <row r="4" spans="1:2" x14ac:dyDescent="0.25">
      <c r="A4" t="s">
        <v>33</v>
      </c>
      <c r="B4">
        <f>'NEWT - UK'!$G$9</f>
        <v>622394.75374471804</v>
      </c>
    </row>
    <row r="5" spans="1:2" x14ac:dyDescent="0.25">
      <c r="A5" t="s">
        <v>34</v>
      </c>
      <c r="B5">
        <f>'NEWT - UK'!$G$10</f>
        <v>583.773933693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345720</v>
      </c>
    </row>
    <row r="16" spans="1:2" x14ac:dyDescent="0.25">
      <c r="A16" t="s">
        <v>32</v>
      </c>
      <c r="B16">
        <f>'NEWT - UK'!$I$8</f>
        <v>6565</v>
      </c>
    </row>
    <row r="17" spans="1:2" x14ac:dyDescent="0.25">
      <c r="A17" t="s">
        <v>33</v>
      </c>
      <c r="B17">
        <f>'NEWT - UK'!$I$9</f>
        <v>1080724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1185616.4608663421</v>
      </c>
    </row>
    <row r="28" spans="1:2" x14ac:dyDescent="0.25">
      <c r="A28" t="s">
        <v>37</v>
      </c>
      <c r="B28">
        <f>'NEWT - UK'!$G$19</f>
        <v>4680137.7867601896</v>
      </c>
    </row>
    <row r="29" spans="1:2" x14ac:dyDescent="0.25">
      <c r="A29" t="s">
        <v>38</v>
      </c>
      <c r="B29">
        <f>'NEWT - UK'!$G$22</f>
        <v>203716.67926921599</v>
      </c>
    </row>
    <row r="30" spans="1:2" x14ac:dyDescent="0.25">
      <c r="A30" t="s">
        <v>39</v>
      </c>
      <c r="B30">
        <f>'NEWT - UK'!$G$23</f>
        <v>6084810.7517531924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1979255.984399956</v>
      </c>
    </row>
    <row r="41" spans="1:2" x14ac:dyDescent="0.25">
      <c r="A41" t="s">
        <v>42</v>
      </c>
      <c r="B41">
        <f>'NEWT - UK'!$G$27</f>
        <v>10174706.515246324</v>
      </c>
    </row>
    <row r="42" spans="1:2" x14ac:dyDescent="0.25">
      <c r="A42" t="s">
        <v>43</v>
      </c>
      <c r="B42">
        <f>'NEWT - UK'!$G$28</f>
        <v>0.77506019999999998</v>
      </c>
    </row>
    <row r="43" spans="1:2" x14ac:dyDescent="0.25">
      <c r="A43" t="s">
        <v>44</v>
      </c>
      <c r="B43">
        <f>'NEWT - UK'!$G$29</f>
        <v>318.40394246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2025-11-03T10:43:59Z</dcterms:created>
  <dcterms:modified xsi:type="dcterms:W3CDTF">2025-11-03T10:44:00Z</dcterms:modified>
</cp:coreProperties>
</file>