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E6C26CF-8789-494B-829F-14B00C4A4511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<sst xmlns="http://schemas.openxmlformats.org/spreadsheetml/2006/main" count="86" uniqueCount="47">
  <si>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</si>
  <si>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</si>
  <si>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</si>
  <si>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</si>
  <si>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</si>
  <si>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</si>
  <si>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</si>
  <si>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</si>
  <si>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</si>
  <si>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</si>
  <si>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</si>
  <si>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</si>
  <si>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</si>
  <si>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</si>
  <si>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</si>
  <si>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</si>
  <si>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</si>
  <si>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</si>
  <si>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</si>
  <si>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</si>
  <si>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</si>
  <si>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</si>
  <si>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</si>
  <si>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</si>
  <si>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</si>
  <si>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</si>
  <si>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</si>
  <si>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</si>
  <si>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</si>
  <si>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</si>
  <si>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</si>
  <si>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</si>
  <si>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</si>
  <si>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</si>
  <si>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</si>
  <si>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</si>
  <si>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</si>
  <si>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</si>
  <si>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</si>
  <si>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</si>
  <si>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</si>
  <si>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</si>
  <si>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</si>
  <si>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</si>
  <si>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</si>
  <si>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24 February 2023</t>
    </r>
  </si>
  <si>
    <t>*SFTR data not available from Regis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</si>
</sst>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sz val="2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5" fillId="0" borderId="0" xfId="0" applyFont="1" applyAlignment="1">
      <alignment wrapText="1"/>
    </xf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8360153.7895339523</c:v>
                </c:pt>
                <c:pt idx="1">
                  <c:v>297196.93214648962</c:v>
                </c:pt>
                <c:pt idx="2">
                  <c:v>350700.95748536498</c:v>
                </c:pt>
                <c:pt idx="3">
                  <c:v>292.89136749900001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5C-4FA8-9286-AD444052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273790</c:v>
                </c:pt>
                <c:pt idx="1">
                  <c:v>11410</c:v>
                </c:pt>
                <c:pt idx="2">
                  <c:v>560136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A9-42C2-B8E9-A78180664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1142915.605134954</c:v>
                </c:pt>
                <c:pt idx="1">
                  <c:v>2603567.6211015428</c:v>
                </c:pt>
                <c:pt idx="2">
                  <c:v>435832.81087102799</c:v>
                </c:pt>
                <c:pt idx="3">
                  <c:v>4475034.6845729155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4D-4912-A736-DDAC9026D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1638348.9410183481</c:v>
                </c:pt>
                <c:pt idx="1">
                  <c:v>6967463.8246176001</c:v>
                </c:pt>
                <c:pt idx="2">
                  <c:v>9269.3661696149993</c:v>
                </c:pt>
                <c:pt idx="3">
                  <c:v>42268.589874878002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3F-4885-8C51-DFC44B75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A32" sqref="A32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6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9008344.5705333035</v>
      </c>
      <c r="H4" s="5"/>
      <c r="I4" s="1">
        <v>845355</v>
      </c>
      <c r="J4" s="5"/>
      <c r="K4" s="3">
        <v>1705964.755375128</v>
      </c>
    </row>
    <row r="5" spans="1:11">
      <c r="E5" s="7" t="s">
        <v>7</v>
      </c>
      <c r="F5" s="7"/>
      <c r="G5" s="2">
        <v>8657350.7216804419</v>
      </c>
      <c r="H5" s="4">
        <f>G5/G4</f>
        <v>0.9610368091379432</v>
      </c>
      <c r="I5">
        <v>285200</v>
      </c>
      <c r="J5" s="4">
        <f>I5/I4</f>
        <v>0.337373056289961</v>
      </c>
      <c r="K5" s="2">
        <v>1430174.8418155981</v>
      </c>
    </row>
    <row r="6" spans="1:11">
      <c r="F6" t="s">
        <v>8</v>
      </c>
    </row>
    <row r="7" spans="1:11">
      <c r="F7" t="s">
        <v>9</v>
      </c>
      <c r="G7" s="2">
        <v>8360153.7895339523</v>
      </c>
      <c r="H7" s="4">
        <f>G7/G5</f>
        <v>0.96567114563093481</v>
      </c>
      <c r="I7">
        <v>273790</v>
      </c>
      <c r="J7" s="4">
        <f>I7/I5</f>
        <v>0.95999298737727912</v>
      </c>
      <c r="K7" s="2">
        <v>1415004.5085816099</v>
      </c>
    </row>
    <row r="8" spans="1:11">
      <c r="F8" t="s">
        <v>10</v>
      </c>
      <c r="G8" s="2">
        <f>G5-G7</f>
        <v>297196.93214648962</v>
      </c>
      <c r="H8" s="4">
        <f>1-H7</f>
        <v>3.4328854369065187E-2</v>
      </c>
      <c r="I8">
        <f>I5-I7</f>
        <v>11410</v>
      </c>
      <c r="J8" s="4">
        <f>1-J7</f>
        <v>4.0007012622720883E-2</v>
      </c>
      <c r="K8" s="2">
        <f>K5-K7</f>
        <v>15170.333233988145</v>
      </c>
    </row>
    <row r="9" spans="1:11">
      <c r="E9" s="7" t="s">
        <v>11</v>
      </c>
      <c r="F9" s="7"/>
      <c r="G9" s="2">
        <v>350700.95748536498</v>
      </c>
      <c r="H9" s="4">
        <f>1-H5-H10</f>
        <v>3.8930677522318761E-2</v>
      </c>
      <c r="I9">
        <v>560136</v>
      </c>
      <c r="J9" s="4">
        <f>1-J5-J10</f>
        <v>0.66260446794541938</v>
      </c>
      <c r="K9" s="2">
        <v>275182.504476442</v>
      </c>
    </row>
    <row r="10" spans="1:11">
      <c r="E10" s="7" t="s">
        <v>12</v>
      </c>
      <c r="F10" s="7"/>
      <c r="G10" s="2">
        <v>292.89136749900001</v>
      </c>
      <c r="H10" s="4">
        <f>G10/G4</f>
        <v>3.2513339738031414E-5</v>
      </c>
      <c r="I10">
        <v>19</v>
      </c>
      <c r="J10" s="4">
        <f>I10/I4</f>
        <v>2.2475764619597683E-5</v>
      </c>
      <c r="K10" s="2">
        <v>607.40908308799999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2550934.9631203217</v>
      </c>
      <c r="H13" s="5">
        <f>G13/G5</f>
        <v>0.29465537958766796</v>
      </c>
      <c r="I13" s="1">
        <f>I14+I15</f>
        <v>92454</v>
      </c>
      <c r="J13" s="5">
        <f>I13/I5</f>
        <v>0.32417251051893409</v>
      </c>
      <c r="K13" s="3">
        <f>K14+K15</f>
        <v>75482.311082041007</v>
      </c>
    </row>
    <row r="14" spans="1:11">
      <c r="E14" s="7" t="s">
        <v>15</v>
      </c>
      <c r="F14" s="7"/>
      <c r="G14" s="2">
        <v>2451368.0472274218</v>
      </c>
      <c r="H14" s="4">
        <f>G14/G7</f>
        <v>0.29322044892239674</v>
      </c>
      <c r="I14">
        <v>87264</v>
      </c>
      <c r="J14" s="4">
        <f>I14/I7</f>
        <v>0.31872603089959456</v>
      </c>
      <c r="K14" s="2">
        <v>75062.910858681003</v>
      </c>
    </row>
    <row r="15" spans="1:11">
      <c r="E15" s="7" t="s">
        <v>16</v>
      </c>
      <c r="F15" s="7"/>
      <c r="G15" s="2">
        <v>99566.915892899997</v>
      </c>
      <c r="H15" s="4">
        <f>G15/G8</f>
        <v>0.33501999894071266</v>
      </c>
      <c r="I15">
        <v>5190</v>
      </c>
      <c r="J15" s="4">
        <f>I15/I8</f>
        <v>0.45486415425065729</v>
      </c>
      <c r="K15" s="2">
        <v>419.40022335999998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1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1:11">
      <c r="E18" s="7" t="s">
        <v>19</v>
      </c>
      <c r="F18" s="7"/>
      <c r="G18" s="2">
        <v>1142915.605134954</v>
      </c>
      <c r="H18" s="4">
        <f>G18/G5</f>
        <v>0.13201678456583396</v>
      </c>
      <c r="I18">
        <v>37352</v>
      </c>
      <c r="J18" s="4">
        <f>I18/I5</f>
        <v>0.13096774193548388</v>
      </c>
      <c r="K18" s="2">
        <v>582703.37209318404</v>
      </c>
    </row>
    <row r="19" spans="1:11">
      <c r="E19" s="7" t="s">
        <v>20</v>
      </c>
      <c r="F19" s="7"/>
      <c r="G19" s="2">
        <v>2603567.6211015428</v>
      </c>
      <c r="H19" s="4">
        <f>G19/G5</f>
        <v>0.30073491357829329</v>
      </c>
      <c r="I19">
        <v>94489</v>
      </c>
      <c r="J19" s="4">
        <f>I19/I5</f>
        <v>0.3313078541374474</v>
      </c>
      <c r="K19" s="2">
        <v>56929.708925648003</v>
      </c>
    </row>
    <row r="20" spans="1:11">
      <c r="E20" s="7" t="s">
        <v>21</v>
      </c>
      <c r="F20" s="7"/>
      <c r="G20" s="2">
        <v>4910867.4954439439</v>
      </c>
      <c r="H20" s="4">
        <f>1-H18-H19</f>
        <v>0.56724830185587272</v>
      </c>
      <c r="I20">
        <v>153359</v>
      </c>
      <c r="J20" s="4">
        <f>1-J18-J19</f>
        <v>0.53772440392706877</v>
      </c>
      <c r="K20" s="2">
        <v>790541.76079676603</v>
      </c>
    </row>
    <row r="21" spans="1:11">
      <c r="F21" t="s">
        <v>22</v>
      </c>
    </row>
    <row r="22" spans="1:11">
      <c r="F22" t="s">
        <v>23</v>
      </c>
      <c r="G22" s="2">
        <v>435832.81087102799</v>
      </c>
      <c r="H22" s="4">
        <f>G22/G20</f>
        <v>8.8748639883965877E-2</v>
      </c>
      <c r="I22">
        <v>21822</v>
      </c>
      <c r="J22" s="4">
        <f>I22/I20</f>
        <v>0.1422935725976304</v>
      </c>
      <c r="K22" s="2">
        <v>2284.7161066799999</v>
      </c>
    </row>
    <row r="23" spans="1:11">
      <c r="F23" t="s">
        <v>24</v>
      </c>
      <c r="G23" s="2">
        <f>G20-G22</f>
        <v>4475034.6845729155</v>
      </c>
      <c r="H23" s="4">
        <f>1-H22</f>
        <v>0.91125136011603414</v>
      </c>
      <c r="I23">
        <f>I20-I22</f>
        <v>131537</v>
      </c>
      <c r="J23" s="4">
        <f>1-J22</f>
        <v>0.85770642740236958</v>
      </c>
    </row>
    <row r="25" spans="1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1:11">
      <c r="E26" s="7" t="s">
        <v>26</v>
      </c>
      <c r="F26" s="7"/>
      <c r="G26" s="2">
        <v>1638348.9410183481</v>
      </c>
      <c r="H26" s="4">
        <f>G26/G5</f>
        <v>0.18924368362661587</v>
      </c>
      <c r="I26">
        <v>51613</v>
      </c>
      <c r="J26" s="4">
        <f>I26/I5</f>
        <v>0.18097124824684432</v>
      </c>
      <c r="K26" s="2">
        <v>583647.22187888494</v>
      </c>
    </row>
    <row r="27" spans="1:11">
      <c r="E27" s="7" t="s">
        <v>27</v>
      </c>
      <c r="F27" s="7"/>
      <c r="G27" s="2">
        <v>6967463.8246176001</v>
      </c>
      <c r="H27" s="4">
        <f>G27/G5</f>
        <v>0.80480323006541832</v>
      </c>
      <c r="I27">
        <v>231618</v>
      </c>
      <c r="J27" s="4">
        <f>I27/I5</f>
        <v>0.81212482468443192</v>
      </c>
      <c r="K27" s="2">
        <v>846520.75293704297</v>
      </c>
    </row>
    <row r="28" spans="1:11">
      <c r="E28" s="7" t="s">
        <v>28</v>
      </c>
      <c r="F28" s="7"/>
      <c r="G28" s="2">
        <v>9269.3661696149993</v>
      </c>
      <c r="H28" s="4">
        <f>G28/G5</f>
        <v>1.070693156325745E-3</v>
      </c>
      <c r="I28">
        <v>278</v>
      </c>
      <c r="J28" s="4">
        <f>I28/I5</f>
        <v>9.7475455820476863E-4</v>
      </c>
      <c r="K28" s="2">
        <v>0</v>
      </c>
    </row>
    <row r="29" spans="1:11">
      <c r="E29" s="7" t="s">
        <v>29</v>
      </c>
      <c r="F29" s="7"/>
      <c r="G29" s="2">
        <v>42268.589874878002</v>
      </c>
      <c r="H29" s="4">
        <f>G29/G5</f>
        <v>4.8823931516399771E-3</v>
      </c>
      <c r="I29">
        <v>1691</v>
      </c>
      <c r="J29" s="4">
        <f>I29/I5</f>
        <v>5.9291725105189343E-3</v>
      </c>
      <c r="K29" s="2">
        <v>6.8669996700000002</v>
      </c>
    </row>
    <row r="32" spans="1:11">
      <c r="A32" s="18" t="s">
        <v>46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opLeftCell="A2" workbookViewId="0">
      <selection activeCell="A32" sqref="A32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7"/>
      <c r="B1" s="7"/>
      <c r="C1" s="7"/>
      <c r="D1" s="7"/>
      <c r="E1" s="7"/>
      <c r="F1" s="17" t="s">
        <v>0</v>
      </c>
      <c r="G1" s="11"/>
      <c r="H1" s="12"/>
      <c r="I1" s="7"/>
      <c r="J1" s="12"/>
      <c r="K1" s="11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3" t="s">
        <v>5</v>
      </c>
      <c r="C3" s="13"/>
      <c r="D3" s="13"/>
      <c r="E3" s="13"/>
      <c r="F3" s="13"/>
      <c r="G3" s="14"/>
      <c r="H3" s="15"/>
      <c r="I3" s="13"/>
      <c r="J3" s="15"/>
      <c r="K3" s="14"/>
    </row>
    <row r="4" spans="1:11">
      <c r="B4" s="1"/>
      <c r="C4" s="1"/>
      <c r="D4" s="8" t="s">
        <v>6</v>
      </c>
      <c r="E4" s="8"/>
      <c r="F4" s="8"/>
      <c r="G4" s="3">
        <v>11652771.318602176</v>
      </c>
      <c r="H4" s="5"/>
      <c r="I4" s="1">
        <v>4712534</v>
      </c>
      <c r="J4" s="5"/>
      <c r="K4" s="3">
        <v>487486785.30173916</v>
      </c>
    </row>
    <row r="5" spans="1:11">
      <c r="E5" s="7" t="s">
        <v>7</v>
      </c>
      <c r="F5" s="7"/>
      <c r="G5" s="2">
        <v>9528643.2726157475</v>
      </c>
      <c r="H5" s="4">
        <f>G5/G4</f>
        <v>0.81771477463086173</v>
      </c>
      <c r="I5">
        <v>454454</v>
      </c>
      <c r="J5" s="4">
        <f>I5/I4</f>
        <v>9.6435166303309436E-2</v>
      </c>
      <c r="K5" s="2">
        <v>11202057.886213072</v>
      </c>
    </row>
    <row r="6" spans="1:11">
      <c r="F6" t="s">
        <v>8</v>
      </c>
    </row>
    <row r="7" spans="1:11">
      <c r="F7" t="s">
        <v>9</v>
      </c>
      <c r="G7" s="2">
        <v>9138057.8142300285</v>
      </c>
      <c r="H7" s="4">
        <f>G7/G5</f>
        <v>0.95900933142200651</v>
      </c>
      <c r="I7">
        <v>439214</v>
      </c>
      <c r="J7" s="4">
        <f>I7/I5</f>
        <v>0.96646525280886519</v>
      </c>
      <c r="K7" s="2">
        <v>10997925.650423979</v>
      </c>
    </row>
    <row r="8" spans="1:11">
      <c r="F8" t="s">
        <v>10</v>
      </c>
      <c r="G8" s="2">
        <f>G5-G7</f>
        <v>390585.45838571899</v>
      </c>
      <c r="H8" s="4">
        <f>1-H7</f>
        <v>4.0990668577993494E-2</v>
      </c>
      <c r="I8">
        <f>I5-I7</f>
        <v>15240</v>
      </c>
      <c r="J8" s="4">
        <f>1-J7</f>
        <v>3.3534747191134806E-2</v>
      </c>
      <c r="K8" s="2">
        <f>K5-K7</f>
        <v>204132.23578909226</v>
      </c>
    </row>
    <row r="9" spans="1:11">
      <c r="E9" s="7" t="s">
        <v>11</v>
      </c>
      <c r="F9" s="7"/>
      <c r="G9" s="2">
        <v>1877846.0551567241</v>
      </c>
      <c r="H9" s="4">
        <f>1-H5-H10</f>
        <v>0.16115016795695469</v>
      </c>
      <c r="I9">
        <v>4238110</v>
      </c>
      <c r="J9" s="4">
        <f>1-J5-J10</f>
        <v>0.89932719848811704</v>
      </c>
      <c r="K9" s="2">
        <v>472836760.47619468</v>
      </c>
    </row>
    <row r="10" spans="1:11">
      <c r="E10" s="7" t="s">
        <v>12</v>
      </c>
      <c r="F10" s="7"/>
      <c r="G10" s="2">
        <v>246281.99082970299</v>
      </c>
      <c r="H10" s="4">
        <f>G10/G4</f>
        <v>2.1135057412183567E-2</v>
      </c>
      <c r="I10">
        <v>19970</v>
      </c>
      <c r="J10" s="4">
        <f>I10/I4</f>
        <v>4.2376352085735612E-3</v>
      </c>
      <c r="K10" s="2">
        <v>3447966.9393313271</v>
      </c>
    </row>
    <row r="12" spans="1:11">
      <c r="B12" s="13" t="s">
        <v>13</v>
      </c>
      <c r="C12" s="13"/>
      <c r="D12" s="13"/>
      <c r="E12" s="13"/>
      <c r="F12" s="13"/>
      <c r="G12" s="14"/>
      <c r="H12" s="15"/>
      <c r="I12" s="13"/>
      <c r="J12" s="15"/>
      <c r="K12" s="14"/>
    </row>
    <row r="13" spans="1:11">
      <c r="B13" s="1"/>
      <c r="C13" s="1"/>
      <c r="D13" s="8" t="s">
        <v>14</v>
      </c>
      <c r="E13" s="8"/>
      <c r="F13" s="8"/>
      <c r="G13" s="3">
        <f>G14+G15</f>
        <v>1697671.2949267819</v>
      </c>
      <c r="H13" s="5">
        <f>G13/G5</f>
        <v>0.17816505942726379</v>
      </c>
      <c r="I13" s="1">
        <f>I14+I15</f>
        <v>52162</v>
      </c>
      <c r="J13" s="5">
        <f>I13/I5</f>
        <v>0.11477949363411918</v>
      </c>
      <c r="K13" s="3">
        <f>K14+K15</f>
        <v>1653102.120454927</v>
      </c>
    </row>
    <row r="14" spans="1:11">
      <c r="E14" s="7" t="s">
        <v>15</v>
      </c>
      <c r="F14" s="7"/>
      <c r="G14" s="2">
        <v>1631224.018854602</v>
      </c>
      <c r="H14" s="4">
        <f>G14/G7</f>
        <v>0.17850883109038951</v>
      </c>
      <c r="I14">
        <v>48889</v>
      </c>
      <c r="J14" s="4">
        <f>I14/I7</f>
        <v>0.11131020413739089</v>
      </c>
      <c r="K14" s="2">
        <v>1652870.384081665</v>
      </c>
    </row>
    <row r="15" spans="1:11">
      <c r="E15" s="7" t="s">
        <v>16</v>
      </c>
      <c r="F15" s="7"/>
      <c r="G15" s="2">
        <v>66447.27607218</v>
      </c>
      <c r="H15" s="4">
        <f>G15/G8</f>
        <v>0.1701222476300196</v>
      </c>
      <c r="I15">
        <v>3273</v>
      </c>
      <c r="J15" s="4">
        <f>I15/I8</f>
        <v>0.21476377952755907</v>
      </c>
      <c r="K15" s="2">
        <v>231.736373262</v>
      </c>
    </row>
    <row r="16" spans="1:11">
      <c r="E16" s="7" t="s">
        <v>17</v>
      </c>
      <c r="F16" s="7"/>
      <c r="G16" s="11"/>
      <c r="H16" s="12"/>
      <c r="I16" s="7"/>
      <c r="J16" s="12"/>
      <c r="K16" s="11"/>
    </row>
    <row r="17" spans="1:11">
      <c r="B17" s="1"/>
      <c r="C17" s="1"/>
      <c r="D17" s="8" t="s">
        <v>18</v>
      </c>
      <c r="E17" s="8"/>
      <c r="F17" s="8"/>
      <c r="G17" s="9"/>
      <c r="H17" s="10"/>
      <c r="I17" s="8"/>
      <c r="J17" s="10"/>
      <c r="K17" s="9"/>
    </row>
    <row r="18" spans="1:11">
      <c r="E18" s="7" t="s">
        <v>19</v>
      </c>
      <c r="F18" s="7"/>
      <c r="G18" s="2">
        <v>871426.65919405699</v>
      </c>
      <c r="H18" s="4">
        <f>G18/G5</f>
        <v>9.1453382634067062E-2</v>
      </c>
      <c r="I18">
        <v>28243</v>
      </c>
      <c r="J18" s="4">
        <f>I18/I5</f>
        <v>6.214710399732426E-2</v>
      </c>
      <c r="K18" s="2">
        <v>1761733.260225788</v>
      </c>
    </row>
    <row r="19" spans="1:11">
      <c r="E19" s="7" t="s">
        <v>20</v>
      </c>
      <c r="F19" s="7"/>
      <c r="G19" s="2">
        <v>2353595.6603091201</v>
      </c>
      <c r="H19" s="4">
        <f>G19/G5</f>
        <v>0.24700217995074808</v>
      </c>
      <c r="I19">
        <v>99546</v>
      </c>
      <c r="J19" s="4">
        <f>I19/I5</f>
        <v>0.21904527190870804</v>
      </c>
      <c r="K19" s="2">
        <v>1863832.4612087901</v>
      </c>
    </row>
    <row r="20" spans="1:11">
      <c r="E20" s="7" t="s">
        <v>21</v>
      </c>
      <c r="F20" s="7"/>
      <c r="G20" s="2">
        <v>6290584.7622117298</v>
      </c>
      <c r="H20" s="4">
        <f>1-H18-H19</f>
        <v>0.66154443741518487</v>
      </c>
      <c r="I20">
        <v>325708</v>
      </c>
      <c r="J20" s="4">
        <f>1-J18-J19</f>
        <v>0.7188076240939677</v>
      </c>
      <c r="K20" s="2">
        <v>6976205.647616324</v>
      </c>
    </row>
    <row r="21" spans="1:11">
      <c r="F21" t="s">
        <v>22</v>
      </c>
    </row>
    <row r="22" spans="1:11">
      <c r="F22" t="s">
        <v>23</v>
      </c>
      <c r="G22" s="2">
        <v>862084.57401491201</v>
      </c>
      <c r="H22" s="4">
        <f>G22/G20</f>
        <v>0.137043630537109</v>
      </c>
      <c r="I22">
        <v>88683</v>
      </c>
      <c r="J22" s="4">
        <f>I22/I20</f>
        <v>0.2722776229014946</v>
      </c>
      <c r="K22" s="2">
        <v>693934.99051180296</v>
      </c>
    </row>
    <row r="23" spans="1:11">
      <c r="F23" t="s">
        <v>24</v>
      </c>
      <c r="G23" s="2">
        <f>G20-G22</f>
        <v>5428500.1881968174</v>
      </c>
      <c r="H23" s="4">
        <f>1-H22</f>
        <v>0.862956369462891</v>
      </c>
      <c r="I23">
        <f>I20-I22</f>
        <v>237025</v>
      </c>
      <c r="J23" s="4">
        <f>1-J22</f>
        <v>0.7277223770985054</v>
      </c>
    </row>
    <row r="25" spans="1:11">
      <c r="B25" s="1"/>
      <c r="C25" s="1"/>
      <c r="D25" s="8" t="s">
        <v>25</v>
      </c>
      <c r="E25" s="8"/>
      <c r="F25" s="8"/>
      <c r="G25" s="9"/>
      <c r="H25" s="10"/>
      <c r="I25" s="8"/>
      <c r="J25" s="10"/>
      <c r="K25" s="9"/>
    </row>
    <row r="26" spans="1:11">
      <c r="E26" s="7" t="s">
        <v>26</v>
      </c>
      <c r="F26" s="7"/>
      <c r="G26" s="2">
        <v>1519030.9397423989</v>
      </c>
      <c r="H26" s="4">
        <f>G26/G5</f>
        <v>0.15941733741968528</v>
      </c>
      <c r="I26">
        <v>58752</v>
      </c>
      <c r="J26" s="4">
        <f>I26/I5</f>
        <v>0.12928041121873721</v>
      </c>
      <c r="K26" s="2">
        <v>1368652.2681930501</v>
      </c>
    </row>
    <row r="27" spans="1:11">
      <c r="E27" s="7" t="s">
        <v>27</v>
      </c>
      <c r="F27" s="7"/>
      <c r="G27" s="2">
        <v>7946596.9124983363</v>
      </c>
      <c r="H27" s="4">
        <f>G27/G5</f>
        <v>0.83396939996021935</v>
      </c>
      <c r="I27">
        <v>393518</v>
      </c>
      <c r="J27" s="4">
        <f>I27/I5</f>
        <v>0.86591382186095844</v>
      </c>
      <c r="K27" s="2">
        <v>9815379.9001894444</v>
      </c>
    </row>
    <row r="28" spans="1:11">
      <c r="E28" s="7" t="s">
        <v>28</v>
      </c>
      <c r="F28" s="7"/>
      <c r="G28" s="2">
        <v>12640.388638224</v>
      </c>
      <c r="H28" s="4">
        <f>G28/G5</f>
        <v>1.3265675161280369E-3</v>
      </c>
      <c r="I28">
        <v>314</v>
      </c>
      <c r="J28" s="4">
        <f>I28/I5</f>
        <v>6.9093901693020638E-4</v>
      </c>
      <c r="K28" s="2">
        <v>17471.226751728002</v>
      </c>
    </row>
    <row r="29" spans="1:11">
      <c r="E29" s="7" t="s">
        <v>29</v>
      </c>
      <c r="F29" s="7"/>
      <c r="G29" s="2">
        <v>50375.031736789999</v>
      </c>
      <c r="H29" s="4">
        <f>G29/G5</f>
        <v>5.2866951039674441E-3</v>
      </c>
      <c r="I29">
        <v>1870</v>
      </c>
      <c r="J29" s="4">
        <f>I29/I5</f>
        <v>4.1148279033741591E-3</v>
      </c>
      <c r="K29" s="2">
        <v>554.49107885000001</v>
      </c>
    </row>
    <row r="32" spans="1:11">
      <c r="A32" s="18" t="s">
        <v>46</v>
      </c>
    </row>
  </sheetData>
  <mergeCells count="21"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9:F29"/>
    <mergeCell ref="E20:F20"/>
    <mergeCell ref="D25:K25"/>
    <mergeCell ref="E26:F26"/>
    <mergeCell ref="E27:F27"/>
    <mergeCell ref="E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topLeftCell="A49" workbookViewId="0">
      <selection activeCell="D58" sqref="D58"/>
    </sheetView>
  </sheetViews>
  <sheetFormatPr defaultRowHeight="30" customHeight="1"/>
  <cols>
    <col min="6" max="6" width="36.85546875" customWidth="1"/>
  </cols>
  <sheetData>
    <row r="1" spans="1:6" ht="54.75" customHeight="1">
      <c r="F1" s="6" t="s">
        <v>45</v>
      </c>
    </row>
    <row r="2" spans="1:6" ht="15">
      <c r="A2" t="s">
        <v>30</v>
      </c>
    </row>
    <row r="3" spans="1:6" ht="15">
      <c r="A3" t="s">
        <v>31</v>
      </c>
      <c r="B3">
        <f>'NEWT - UK'!$G$7</f>
        <v>8360153.7895339523</v>
      </c>
    </row>
    <row r="4" spans="1:6" ht="15">
      <c r="A4" t="s">
        <v>32</v>
      </c>
      <c r="B4">
        <f>'NEWT - UK'!$G$8</f>
        <v>297196.93214648962</v>
      </c>
    </row>
    <row r="5" spans="1:6" ht="15">
      <c r="A5" t="s">
        <v>33</v>
      </c>
      <c r="B5">
        <f>'NEWT - UK'!$G$9</f>
        <v>350700.95748536498</v>
      </c>
    </row>
    <row r="6" spans="1:6" ht="15">
      <c r="A6" t="s">
        <v>34</v>
      </c>
      <c r="B6">
        <f>'NEWT - UK'!$G$10</f>
        <v>292.89136749900001</v>
      </c>
    </row>
    <row r="15" spans="1:6" ht="15">
      <c r="A15" t="s">
        <v>35</v>
      </c>
    </row>
    <row r="16" spans="1:6" ht="15">
      <c r="A16" t="s">
        <v>31</v>
      </c>
      <c r="B16">
        <f>'NEWT - UK'!$I$7</f>
        <v>273790</v>
      </c>
    </row>
    <row r="17" spans="1:2" ht="15">
      <c r="A17" t="s">
        <v>32</v>
      </c>
      <c r="B17">
        <f>'NEWT - UK'!$I$8</f>
        <v>11410</v>
      </c>
    </row>
    <row r="18" spans="1:2" ht="15">
      <c r="A18" t="s">
        <v>33</v>
      </c>
      <c r="B18">
        <f>'NEWT - UK'!$I$9</f>
        <v>560136</v>
      </c>
    </row>
    <row r="19" spans="1:2" ht="15">
      <c r="A19" t="s">
        <v>34</v>
      </c>
      <c r="B19">
        <f>'NEWT - UK'!$I$10</f>
        <v>19</v>
      </c>
    </row>
    <row r="27" spans="1:2" ht="15">
      <c r="A27" t="s">
        <v>18</v>
      </c>
    </row>
    <row r="28" spans="1:2" ht="15">
      <c r="A28" t="s">
        <v>36</v>
      </c>
      <c r="B28">
        <f>'NEWT - UK'!$G$18</f>
        <v>1142915.605134954</v>
      </c>
    </row>
    <row r="29" spans="1:2" ht="15">
      <c r="A29" t="s">
        <v>37</v>
      </c>
      <c r="B29">
        <f>'NEWT - UK'!$G$19</f>
        <v>2603567.6211015428</v>
      </c>
    </row>
    <row r="30" spans="1:2" ht="15">
      <c r="A30" t="s">
        <v>38</v>
      </c>
      <c r="B30">
        <f>'NEWT - UK'!$G$22</f>
        <v>435832.81087102799</v>
      </c>
    </row>
    <row r="31" spans="1:2" ht="15">
      <c r="A31" t="s">
        <v>39</v>
      </c>
      <c r="B31">
        <f>'NEWT - UK'!$G$23</f>
        <v>4475034.6845729155</v>
      </c>
    </row>
    <row r="40" spans="1:2" ht="15">
      <c r="A40" t="s">
        <v>40</v>
      </c>
    </row>
    <row r="41" spans="1:2" ht="15">
      <c r="A41" t="s">
        <v>41</v>
      </c>
      <c r="B41">
        <f>'NEWT - UK'!$G$26</f>
        <v>1638348.9410183481</v>
      </c>
    </row>
    <row r="42" spans="1:2" ht="15">
      <c r="A42" t="s">
        <v>42</v>
      </c>
      <c r="B42">
        <f>'NEWT - UK'!$G$27</f>
        <v>6967463.8246176001</v>
      </c>
    </row>
    <row r="43" spans="1:2" ht="15">
      <c r="A43" t="s">
        <v>43</v>
      </c>
      <c r="B43">
        <f>'NEWT - UK'!$G$28</f>
        <v>9269.3661696149993</v>
      </c>
    </row>
    <row r="44" spans="1:2" ht="15">
      <c r="A44" t="s">
        <v>44</v>
      </c>
      <c r="B44">
        <f>'NEWT - UK'!$G$29</f>
        <v>42268.589874878002</v>
      </c>
    </row>
    <row r="54" spans="1:1" ht="30" customHeight="1">
      <c r="A54" s="18" t="s">
        <v>46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2023-04-18T08:54:19Z</dcterms:created>
  <dcterms:modified xsi:type="dcterms:W3CDTF">2023-04-18T12:52:05Z</dcterms:modified>
</cp:coreProperties>
</file>