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0BCC2C0-6E49-4FA7-9011-0C4C9ABD7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J19" i="2"/>
  <c r="H19" i="2"/>
  <c r="J18" i="2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I8" i="2"/>
  <c r="H8" i="2"/>
  <c r="G8" i="2"/>
  <c r="B3" i="3" s="1"/>
  <c r="J7" i="2"/>
  <c r="J8" i="2" s="1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<sst xmlns="http://schemas.openxmlformats.org/spreadsheetml/2006/main" count="82" uniqueCount="45">
  <si>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23 February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</si>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</sst>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9254307.0751659423</c:v>
                </c:pt>
                <c:pt idx="1">
                  <c:v>286926.13998939842</c:v>
                </c:pt>
                <c:pt idx="2">
                  <c:v>434958.11677751801</c:v>
                </c:pt>
                <c:pt idx="3">
                  <c:v>48.269800316999998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268-4DED-99DB-C9908E9E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303894</c:v>
                </c:pt>
                <c:pt idx="1">
                  <c:v>10543</c:v>
                </c:pt>
                <c:pt idx="2">
                  <c:v>636651</c:v>
                </c:pt>
                <c:pt idx="3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9FD-47A1-9D3B-B0EE723C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961145.20416446403</c:v>
                </c:pt>
                <c:pt idx="1">
                  <c:v>2861726.1478810878</c:v>
                </c:pt>
                <c:pt idx="2">
                  <c:v>88223.986493849996</c:v>
                </c:pt>
                <c:pt idx="3">
                  <c:v>5630137.8766159369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F4-406A-8380-5B9CC473B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1656014.4177256301</c:v>
                </c:pt>
                <c:pt idx="1">
                  <c:v>7884480.0705371154</c:v>
                </c:pt>
                <c:pt idx="2">
                  <c:v>0</c:v>
                </c:pt>
                <c:pt idx="3">
                  <c:v>738.72689259399999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DF-4462-8DB2-654D96FD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9976239.6017331742</v>
      </c>
      <c r="H4" s="5"/>
      <c r="I4" s="1">
        <v>951105</v>
      </c>
      <c r="J4" s="5"/>
      <c r="K4" s="3">
        <v>797210.84544494201</v>
      </c>
    </row>
    <row r="5" spans="1:11" x14ac:dyDescent="0.3">
      <c r="E5" s="6" t="s">
        <v>7</v>
      </c>
      <c r="F5" s="6"/>
      <c r="G5" s="2">
        <v>9541233.2151553407</v>
      </c>
      <c r="H5" s="4">
        <f>G5/G4</f>
        <v>0.95639575592167414</v>
      </c>
      <c r="I5">
        <v>314437</v>
      </c>
      <c r="J5" s="4">
        <f>I5/I4</f>
        <v>0.33060177372634986</v>
      </c>
      <c r="K5" s="2">
        <v>534107.22426503105</v>
      </c>
    </row>
    <row r="6" spans="1:11" x14ac:dyDescent="0.3">
      <c r="F6" t="s">
        <v>8</v>
      </c>
    </row>
    <row r="7" spans="1:11" x14ac:dyDescent="0.3">
      <c r="F7" t="s">
        <v>9</v>
      </c>
      <c r="G7" s="2">
        <v>9254307.0751659423</v>
      </c>
      <c r="H7" s="4">
        <f>G7/G5</f>
        <v>0.96992777206895608</v>
      </c>
      <c r="I7">
        <v>303894</v>
      </c>
      <c r="J7" s="4">
        <f>I7/I5</f>
        <v>0.96647023092066142</v>
      </c>
      <c r="K7" s="2">
        <v>503069.85950771702</v>
      </c>
    </row>
    <row r="8" spans="1:11" x14ac:dyDescent="0.3">
      <c r="F8" t="s">
        <v>10</v>
      </c>
      <c r="G8" s="2">
        <f>G5-G7</f>
        <v>286926.13998939842</v>
      </c>
      <c r="H8" s="4">
        <f>1-H7</f>
        <v>3.0072227931043916E-2</v>
      </c>
      <c r="I8">
        <f>I5-I7</f>
        <v>10543</v>
      </c>
      <c r="J8" s="4">
        <f>1-J7</f>
        <v>3.3529769079338578E-2</v>
      </c>
      <c r="K8" s="2">
        <f>K5-K7</f>
        <v>31037.364757314033</v>
      </c>
    </row>
    <row r="9" spans="1:11" x14ac:dyDescent="0.3">
      <c r="E9" s="6" t="s">
        <v>11</v>
      </c>
      <c r="F9" s="6"/>
      <c r="G9" s="2">
        <v>434958.11677751801</v>
      </c>
      <c r="H9" s="4">
        <f>1-H5-H10</f>
        <v>4.3599405601881427E-2</v>
      </c>
      <c r="I9">
        <v>636651</v>
      </c>
      <c r="J9" s="4">
        <f>1-J5-J10</f>
        <v>0.66938035232703019</v>
      </c>
      <c r="K9" s="2">
        <v>262292.77834960201</v>
      </c>
    </row>
    <row r="10" spans="1:11" x14ac:dyDescent="0.3">
      <c r="E10" s="6" t="s">
        <v>12</v>
      </c>
      <c r="F10" s="6"/>
      <c r="G10" s="2">
        <v>48.269800316999998</v>
      </c>
      <c r="H10" s="4">
        <f>G10/G4</f>
        <v>4.8384764444324366E-6</v>
      </c>
      <c r="I10">
        <v>17</v>
      </c>
      <c r="J10" s="4">
        <f>I10/I4</f>
        <v>1.7873946619984123E-5</v>
      </c>
      <c r="K10" s="2">
        <v>810.84283030899996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2348689.0986966048</v>
      </c>
      <c r="H13" s="5">
        <f>G13/G5</f>
        <v>0.24616200502948987</v>
      </c>
      <c r="I13" s="1">
        <f>I14+I15</f>
        <v>87309</v>
      </c>
      <c r="J13" s="5">
        <f>I13/I5</f>
        <v>0.27766770450042455</v>
      </c>
      <c r="K13" s="3">
        <f>K14+K15</f>
        <v>41883.295932216002</v>
      </c>
    </row>
    <row r="14" spans="1:11" x14ac:dyDescent="0.3">
      <c r="E14" s="6" t="s">
        <v>15</v>
      </c>
      <c r="F14" s="6"/>
      <c r="G14" s="2">
        <v>2269539.7407716848</v>
      </c>
      <c r="H14" s="4">
        <f>G14/G7</f>
        <v>0.24524145593374844</v>
      </c>
      <c r="I14">
        <v>82542</v>
      </c>
      <c r="J14" s="4">
        <f>I14/I7</f>
        <v>0.27161444451025685</v>
      </c>
      <c r="K14" s="2">
        <v>41435.699961896004</v>
      </c>
    </row>
    <row r="15" spans="1:11" x14ac:dyDescent="0.3">
      <c r="E15" s="6" t="s">
        <v>16</v>
      </c>
      <c r="F15" s="6"/>
      <c r="G15" s="2">
        <v>79149.357924919997</v>
      </c>
      <c r="H15" s="4">
        <f>G15/G8</f>
        <v>0.2758527261679416</v>
      </c>
      <c r="I15">
        <v>4767</v>
      </c>
      <c r="J15" s="4">
        <f>I15/I8</f>
        <v>0.45214834487337568</v>
      </c>
      <c r="K15" s="2">
        <v>447.59597031999999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961145.20416446403</v>
      </c>
      <c r="H18" s="4">
        <f>G18/G5</f>
        <v>0.10073595126443156</v>
      </c>
      <c r="I18">
        <v>34826</v>
      </c>
      <c r="J18" s="4">
        <f>I18/I5</f>
        <v>0.11075668575899146</v>
      </c>
      <c r="K18" s="2">
        <v>22001.743993431999</v>
      </c>
    </row>
    <row r="19" spans="2:11" x14ac:dyDescent="0.3">
      <c r="E19" s="6" t="s">
        <v>20</v>
      </c>
      <c r="F19" s="6"/>
      <c r="G19" s="2">
        <v>2861726.1478810878</v>
      </c>
      <c r="H19" s="4">
        <f>G19/G5</f>
        <v>0.29993252269900583</v>
      </c>
      <c r="I19">
        <v>92177</v>
      </c>
      <c r="J19" s="4">
        <f>I19/I5</f>
        <v>0.29314934311165669</v>
      </c>
      <c r="K19" s="2">
        <v>161002.623055843</v>
      </c>
    </row>
    <row r="20" spans="2:11" x14ac:dyDescent="0.3">
      <c r="E20" s="6" t="s">
        <v>21</v>
      </c>
      <c r="F20" s="6"/>
      <c r="G20" s="2">
        <v>5718361.863109787</v>
      </c>
      <c r="H20" s="4">
        <f>1-H18-H19</f>
        <v>0.59933152603656259</v>
      </c>
      <c r="I20">
        <v>187434</v>
      </c>
      <c r="J20" s="4">
        <f>1-J18-J19</f>
        <v>0.59609397112935181</v>
      </c>
      <c r="K20" s="2">
        <v>351102.85721575603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88223.986493849996</v>
      </c>
      <c r="H22" s="4">
        <f>G22/G20</f>
        <v>1.5428192305037444E-2</v>
      </c>
      <c r="I22">
        <v>4185</v>
      </c>
      <c r="J22" s="4">
        <f>I22/I20</f>
        <v>2.2327859406511091E-2</v>
      </c>
      <c r="K22" s="2">
        <v>4162.1982686029996</v>
      </c>
    </row>
    <row r="23" spans="2:11" x14ac:dyDescent="0.3">
      <c r="F23" t="s">
        <v>24</v>
      </c>
      <c r="G23" s="2">
        <f>G20-G22</f>
        <v>5630137.8766159369</v>
      </c>
      <c r="H23" s="4">
        <f>1-H22</f>
        <v>0.98457180769496255</v>
      </c>
      <c r="I23">
        <f>I20-I22</f>
        <v>183249</v>
      </c>
      <c r="J23" s="4">
        <f>1-J22</f>
        <v>0.97767214059348895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1656014.4177256301</v>
      </c>
      <c r="H26" s="4">
        <f>G26/G5</f>
        <v>0.17356398071217974</v>
      </c>
      <c r="I26">
        <v>58389</v>
      </c>
      <c r="J26" s="4">
        <f>I26/I5</f>
        <v>0.18569379557749247</v>
      </c>
      <c r="K26" s="2">
        <v>120748.850390929</v>
      </c>
    </row>
    <row r="27" spans="2:11" x14ac:dyDescent="0.3">
      <c r="E27" s="6" t="s">
        <v>27</v>
      </c>
      <c r="F27" s="6"/>
      <c r="G27" s="2">
        <v>7884480.0705371154</v>
      </c>
      <c r="H27" s="4">
        <f>G27/G5</f>
        <v>0.82635859461158223</v>
      </c>
      <c r="I27">
        <v>256025</v>
      </c>
      <c r="J27" s="4">
        <f>I27/I5</f>
        <v>0.814233057814443</v>
      </c>
      <c r="K27" s="2">
        <v>413358.37387410202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738.72689259399999</v>
      </c>
      <c r="H29" s="4">
        <f>G29/G5</f>
        <v>7.7424676237931452E-5</v>
      </c>
      <c r="I29">
        <v>23</v>
      </c>
      <c r="J29" s="4">
        <f>I29/I5</f>
        <v>7.3146608064572551E-5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11705588.869468903</v>
      </c>
      <c r="H4" s="5"/>
      <c r="I4" s="1">
        <v>3763724</v>
      </c>
      <c r="J4" s="5"/>
      <c r="K4" s="3">
        <v>305263246.1837728</v>
      </c>
    </row>
    <row r="5" spans="1:11" x14ac:dyDescent="0.3">
      <c r="E5" s="6" t="s">
        <v>7</v>
      </c>
      <c r="F5" s="6"/>
      <c r="G5" s="2">
        <v>9604901.2981638089</v>
      </c>
      <c r="H5" s="4">
        <f>G5/G4</f>
        <v>0.82053977849980608</v>
      </c>
      <c r="I5">
        <v>417676</v>
      </c>
      <c r="J5" s="4">
        <f>I5/I4</f>
        <v>0.11097413094052593</v>
      </c>
      <c r="K5" s="2">
        <v>8249154.2720149569</v>
      </c>
    </row>
    <row r="6" spans="1:11" x14ac:dyDescent="0.3">
      <c r="F6" t="s">
        <v>8</v>
      </c>
    </row>
    <row r="7" spans="1:11" x14ac:dyDescent="0.3">
      <c r="F7" t="s">
        <v>9</v>
      </c>
      <c r="G7" s="2">
        <v>9254441.8061110489</v>
      </c>
      <c r="H7" s="4">
        <f>G7/G5</f>
        <v>0.963512431708199</v>
      </c>
      <c r="I7">
        <v>404651</v>
      </c>
      <c r="J7" s="4">
        <f>I7/I5</f>
        <v>0.96881554123291735</v>
      </c>
      <c r="K7" s="2">
        <v>8055975.6460076142</v>
      </c>
    </row>
    <row r="8" spans="1:11" x14ac:dyDescent="0.3">
      <c r="F8" t="s">
        <v>10</v>
      </c>
      <c r="G8" s="2">
        <f>G5-G7</f>
        <v>350459.49205275998</v>
      </c>
      <c r="H8" s="4">
        <f>1-H7</f>
        <v>3.6487568291800998E-2</v>
      </c>
      <c r="I8">
        <f>I5-I7</f>
        <v>13025</v>
      </c>
      <c r="J8" s="4">
        <f>1-J7</f>
        <v>3.1184458767082646E-2</v>
      </c>
      <c r="K8" s="2">
        <f>K5-K7</f>
        <v>193178.62600734271</v>
      </c>
    </row>
    <row r="9" spans="1:11" x14ac:dyDescent="0.3">
      <c r="E9" s="6" t="s">
        <v>11</v>
      </c>
      <c r="F9" s="6"/>
      <c r="G9" s="2">
        <v>1838386.4214346691</v>
      </c>
      <c r="H9" s="4">
        <f>1-H5-H10</f>
        <v>0.15705202377555208</v>
      </c>
      <c r="I9">
        <v>3324653</v>
      </c>
      <c r="J9" s="4">
        <f>1-J5-J10</f>
        <v>0.88334133958813132</v>
      </c>
      <c r="K9" s="2">
        <v>293244941.97436416</v>
      </c>
    </row>
    <row r="10" spans="1:11" x14ac:dyDescent="0.3">
      <c r="E10" s="6" t="s">
        <v>12</v>
      </c>
      <c r="F10" s="6"/>
      <c r="G10" s="2">
        <v>262301.14987042599</v>
      </c>
      <c r="H10" s="4">
        <f>G10/G4</f>
        <v>2.2408197724641844E-2</v>
      </c>
      <c r="I10">
        <v>21395</v>
      </c>
      <c r="J10" s="4">
        <f>I10/I4</f>
        <v>5.684529471342745E-3</v>
      </c>
      <c r="K10" s="2">
        <v>3769149.9373936499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1757260.3995618941</v>
      </c>
      <c r="H13" s="5">
        <f>G13/G5</f>
        <v>0.18295455049578008</v>
      </c>
      <c r="I13" s="1">
        <f>I14+I15</f>
        <v>50109</v>
      </c>
      <c r="J13" s="5">
        <f>I13/I5</f>
        <v>0.11997098229249466</v>
      </c>
      <c r="K13" s="3">
        <f>K14+K15</f>
        <v>1907618.913589993</v>
      </c>
    </row>
    <row r="14" spans="1:11" x14ac:dyDescent="0.3">
      <c r="E14" s="6" t="s">
        <v>15</v>
      </c>
      <c r="F14" s="6"/>
      <c r="G14" s="2">
        <v>1696577.505272384</v>
      </c>
      <c r="H14" s="4">
        <f>G14/G7</f>
        <v>0.18332575219740119</v>
      </c>
      <c r="I14">
        <v>46927</v>
      </c>
      <c r="J14" s="4">
        <f>I14/I7</f>
        <v>0.11596906964272917</v>
      </c>
      <c r="K14" s="2">
        <v>1907284.6889594351</v>
      </c>
    </row>
    <row r="15" spans="1:11" x14ac:dyDescent="0.3">
      <c r="E15" s="6" t="s">
        <v>16</v>
      </c>
      <c r="F15" s="6"/>
      <c r="G15" s="2">
        <v>60682.894289509997</v>
      </c>
      <c r="H15" s="4">
        <f>G15/G8</f>
        <v>0.17315237756600549</v>
      </c>
      <c r="I15">
        <v>3182</v>
      </c>
      <c r="J15" s="4">
        <f>I15/I8</f>
        <v>0.24429942418426104</v>
      </c>
      <c r="K15" s="2">
        <v>334.224630558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791629.365301874</v>
      </c>
      <c r="H18" s="4">
        <f>G18/G5</f>
        <v>8.2419312882810319E-2</v>
      </c>
      <c r="I18">
        <v>28159</v>
      </c>
      <c r="J18" s="4">
        <f>I18/I5</f>
        <v>6.7418285944128936E-2</v>
      </c>
      <c r="K18" s="2">
        <v>1366023.0110559519</v>
      </c>
    </row>
    <row r="19" spans="2:11" x14ac:dyDescent="0.3">
      <c r="E19" s="6" t="s">
        <v>20</v>
      </c>
      <c r="F19" s="6"/>
      <c r="G19" s="2">
        <v>2848975.4972433089</v>
      </c>
      <c r="H19" s="4">
        <f>G19/G5</f>
        <v>0.2966168426726003</v>
      </c>
      <c r="I19">
        <v>97605</v>
      </c>
      <c r="J19" s="4">
        <f>I19/I5</f>
        <v>0.23368591922925905</v>
      </c>
      <c r="K19" s="2">
        <v>2198919.741807105</v>
      </c>
    </row>
    <row r="20" spans="2:11" x14ac:dyDescent="0.3">
      <c r="E20" s="6" t="s">
        <v>21</v>
      </c>
      <c r="F20" s="6"/>
      <c r="G20" s="2">
        <v>5951991.0967840813</v>
      </c>
      <c r="H20" s="4">
        <f>1-H18-H19</f>
        <v>0.6209638444445893</v>
      </c>
      <c r="I20">
        <v>290996</v>
      </c>
      <c r="J20" s="4">
        <f>1-J18-J19</f>
        <v>0.69889579482661202</v>
      </c>
      <c r="K20" s="2">
        <v>4056717.2054904029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441612.39313701098</v>
      </c>
      <c r="H22" s="4">
        <f>G22/G20</f>
        <v>7.4195741552035996E-2</v>
      </c>
      <c r="I22">
        <v>43503</v>
      </c>
      <c r="J22" s="4">
        <f>I22/I20</f>
        <v>0.14949690030103507</v>
      </c>
      <c r="K22" s="2">
        <v>806772.29333729995</v>
      </c>
    </row>
    <row r="23" spans="2:11" x14ac:dyDescent="0.3">
      <c r="F23" t="s">
        <v>24</v>
      </c>
      <c r="G23" s="2">
        <f>G20-G22</f>
        <v>5510378.7036470706</v>
      </c>
      <c r="H23" s="4">
        <f>1-H22</f>
        <v>0.92580425844796399</v>
      </c>
      <c r="I23">
        <f>I20-I22</f>
        <v>247493</v>
      </c>
      <c r="J23" s="4">
        <f>1-J22</f>
        <v>0.85050309969896487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1363493.1516279711</v>
      </c>
      <c r="H26" s="4">
        <f>G26/G5</f>
        <v>0.14195805967195449</v>
      </c>
      <c r="I26">
        <v>56473</v>
      </c>
      <c r="J26" s="4">
        <f>I26/I5</f>
        <v>0.13520767293308689</v>
      </c>
      <c r="K26" s="2">
        <v>943710.21439930005</v>
      </c>
    </row>
    <row r="27" spans="2:11" x14ac:dyDescent="0.3">
      <c r="E27" s="6" t="s">
        <v>27</v>
      </c>
      <c r="F27" s="6"/>
      <c r="G27" s="2">
        <v>8191564.1803602306</v>
      </c>
      <c r="H27" s="4">
        <f>G27/G5</f>
        <v>0.85285250999156348</v>
      </c>
      <c r="I27">
        <v>359324</v>
      </c>
      <c r="J27" s="4">
        <f>I27/I5</f>
        <v>0.86029362472346982</v>
      </c>
      <c r="K27" s="2">
        <v>7224452.4749827273</v>
      </c>
    </row>
    <row r="28" spans="2:11" x14ac:dyDescent="0.3">
      <c r="E28" s="6" t="s">
        <v>28</v>
      </c>
      <c r="F28" s="6"/>
      <c r="G28" s="2">
        <v>7184.8302833159996</v>
      </c>
      <c r="H28" s="4">
        <f>G28/G5</f>
        <v>7.4803790900897032E-4</v>
      </c>
      <c r="I28">
        <v>176</v>
      </c>
      <c r="J28" s="4">
        <f>I28/I5</f>
        <v>4.2137925090261351E-4</v>
      </c>
      <c r="K28" s="2">
        <v>39.362910454000001</v>
      </c>
    </row>
    <row r="29" spans="2:11" x14ac:dyDescent="0.3">
      <c r="E29" s="6" t="s">
        <v>29</v>
      </c>
      <c r="F29" s="6"/>
      <c r="G29" s="2">
        <v>30251.552088798999</v>
      </c>
      <c r="H29" s="4">
        <f>G29/G5</f>
        <v>3.1495953107380974E-3</v>
      </c>
      <c r="I29">
        <v>675</v>
      </c>
      <c r="J29" s="4">
        <f>I29/I5</f>
        <v>1.6160851952230916E-3</v>
      </c>
      <c r="K29" s="2">
        <v>314.42397836999999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9254307.0751659423</v>
      </c>
    </row>
    <row r="3" spans="1:2" x14ac:dyDescent="0.3">
      <c r="A3" t="s">
        <v>32</v>
      </c>
      <c r="B3">
        <f>'NEWT - UK'!$G$8</f>
        <v>286926.13998939842</v>
      </c>
    </row>
    <row r="4" spans="1:2" x14ac:dyDescent="0.3">
      <c r="A4" t="s">
        <v>33</v>
      </c>
      <c r="B4">
        <f>'NEWT - UK'!$G$9</f>
        <v>434958.11677751801</v>
      </c>
    </row>
    <row r="5" spans="1:2" x14ac:dyDescent="0.3">
      <c r="A5" t="s">
        <v>34</v>
      </c>
      <c r="B5">
        <f>'NEWT - UK'!$G$10</f>
        <v>48.269800316999998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303894</v>
      </c>
    </row>
    <row r="16" spans="1:2" x14ac:dyDescent="0.3">
      <c r="A16" t="s">
        <v>32</v>
      </c>
      <c r="B16">
        <f>'NEWT - UK'!$I$8</f>
        <v>10543</v>
      </c>
    </row>
    <row r="17" spans="1:2" x14ac:dyDescent="0.3">
      <c r="A17" t="s">
        <v>33</v>
      </c>
      <c r="B17">
        <f>'NEWT - UK'!$I$9</f>
        <v>636651</v>
      </c>
    </row>
    <row r="18" spans="1:2" x14ac:dyDescent="0.3">
      <c r="A18" t="s">
        <v>34</v>
      </c>
      <c r="B18">
        <f>'NEWT - UK'!$I$10</f>
        <v>17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961145.20416446403</v>
      </c>
    </row>
    <row r="28" spans="1:2" x14ac:dyDescent="0.3">
      <c r="A28" t="s">
        <v>37</v>
      </c>
      <c r="B28">
        <f>'NEWT - UK'!$G$19</f>
        <v>2861726.1478810878</v>
      </c>
    </row>
    <row r="29" spans="1:2" x14ac:dyDescent="0.3">
      <c r="A29" t="s">
        <v>38</v>
      </c>
      <c r="B29">
        <f>'NEWT - UK'!$G$22</f>
        <v>88223.986493849996</v>
      </c>
    </row>
    <row r="30" spans="1:2" x14ac:dyDescent="0.3">
      <c r="A30" t="s">
        <v>39</v>
      </c>
      <c r="B30">
        <f>'NEWT - UK'!$G$23</f>
        <v>5630137.8766159369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1656014.4177256301</v>
      </c>
    </row>
    <row r="41" spans="1:2" x14ac:dyDescent="0.3">
      <c r="A41" t="s">
        <v>42</v>
      </c>
      <c r="B41">
        <f>'NEWT - UK'!$G$27</f>
        <v>7884480.0705371154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738.72689259399999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2024-03-06T14:55:31Z</dcterms:created>
  <dcterms:modified xsi:type="dcterms:W3CDTF">2024-03-06T14:55:31Z</dcterms:modified>
</cp:coreProperties>
</file>