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EA0BA09-34E2-4E05-AA48-A8B42EF1D0DD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20" i="2"/>
  <c r="J19" i="2"/>
  <c r="H19" i="2"/>
  <c r="J18" i="2"/>
  <c r="H18" i="2"/>
  <c r="H20" i="2" s="1"/>
  <c r="J14" i="2"/>
  <c r="H14" i="2"/>
  <c r="K13" i="2"/>
  <c r="J13" i="2"/>
  <c r="I13" i="2"/>
  <c r="H13" i="2"/>
  <c r="G13" i="2"/>
  <c r="J10" i="2"/>
  <c r="H10" i="2"/>
  <c r="J9" i="2"/>
  <c r="H9" i="2"/>
  <c r="K8" i="2"/>
  <c r="J8" i="2"/>
  <c r="I8" i="2"/>
  <c r="J15" i="2" s="1"/>
  <c r="H8" i="2"/>
  <c r="G8" i="2"/>
  <c r="B4" i="3" s="1"/>
  <c r="J7" i="2"/>
  <c r="H7" i="2"/>
  <c r="J5" i="2"/>
  <c r="H5" i="2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<sst xmlns="http://schemas.openxmlformats.org/spreadsheetml/2006/main" count="83" uniqueCount="46">
  <si>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23 December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</si>
  <si>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</si>
  <si>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</si>
  <si>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</si>
  <si>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</si>
  <si>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</si>
  <si>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</si>
  <si>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</si>
  <si>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</si>
  <si>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</si>
  <si>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</si>
  <si>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</si>
  <si>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</si>
  <si>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</si>
  <si>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</si>
  <si>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</si>
  <si>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</si>
  <si>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</si>
  <si>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</si>
  <si>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</si>
  <si>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</si>
  <si>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</si>
  <si>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</si>
  <si>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</si>
  <si>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</si>
  <si>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</si>
  <si>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</si>
  <si>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</si>
  <si>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</si>
  <si>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</si>
  <si>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</si>
  <si>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</si>
  <si>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</si>
  <si>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</si>
  <si>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</si>
  <si>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</si>
  <si>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</si>
  <si>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</si>
  <si>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</si>
  <si>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</si>
  <si>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</si>
  <si>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</si>
  <si>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</si>
  <si>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</si>
  <si>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</si>
  <si>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</t>
    </r>
    <r>
      <rPr>
        <b/>
        <sz val="11"/>
        <rFont val="Calibri"/>
        <family val="2"/>
      </rPr>
      <t>for week ending 23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</si>
</sst>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1"/>
      <name val="Calibri"/>
      <family val="2"/>
    </font>
    <font>
      <b/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8106201.312536492</c:v>
                </c:pt>
                <c:pt idx="1">
                  <c:v>586364.64351803716</c:v>
                </c:pt>
                <c:pt idx="2">
                  <c:v>539644.72342642501</c:v>
                </c:pt>
                <c:pt idx="3">
                  <c:v>75.479714412999996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7E-4536-90D9-629F14672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258047</c:v>
                </c:pt>
                <c:pt idx="1">
                  <c:v>9072</c:v>
                </c:pt>
                <c:pt idx="2">
                  <c:v>692384</c:v>
                </c:pt>
                <c:pt idx="3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F7-4F50-AE15-8B08773AF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932193.119369247</c:v>
                </c:pt>
                <c:pt idx="1">
                  <c:v>2313779.9472615132</c:v>
                </c:pt>
                <c:pt idx="2">
                  <c:v>485449.955438315</c:v>
                </c:pt>
                <c:pt idx="3">
                  <c:v>4961142.933985454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DE-4468-8D15-5F78B882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1746289.308081955</c:v>
                </c:pt>
                <c:pt idx="1">
                  <c:v>6945192.4088451993</c:v>
                </c:pt>
                <c:pt idx="2">
                  <c:v>963.40354397999999</c:v>
                </c:pt>
                <c:pt idx="3">
                  <c:v>120.835583395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A3-4CF8-83ED-0B1F12617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9232286.1591953672</v>
      </c>
      <c r="H4" s="5"/>
      <c r="I4" s="1">
        <v>959527</v>
      </c>
      <c r="J4" s="5"/>
      <c r="K4" s="3">
        <v>1603868.974824839</v>
      </c>
    </row>
    <row r="5" spans="1:11">
      <c r="E5" s="6" t="s">
        <v>7</v>
      </c>
      <c r="F5" s="6"/>
      <c r="G5" s="2">
        <v>8692565.9560545292</v>
      </c>
      <c r="H5" s="4">
        <f>G5/G4</f>
        <v>0.94153991830037931</v>
      </c>
      <c r="I5">
        <v>267119</v>
      </c>
      <c r="J5" s="4">
        <f>I5/I4</f>
        <v>0.27838612149527842</v>
      </c>
      <c r="K5" s="2">
        <v>1366108.704173754</v>
      </c>
    </row>
    <row r="6" spans="1:11">
      <c r="F6" t="s">
        <v>8</v>
      </c>
    </row>
    <row r="7" spans="1:11">
      <c r="F7" t="s">
        <v>9</v>
      </c>
      <c r="G7" s="2">
        <v>8106201.312536492</v>
      </c>
      <c r="H7" s="4">
        <f>G7/G5</f>
        <v>0.93254412488988669</v>
      </c>
      <c r="I7">
        <v>258047</v>
      </c>
      <c r="J7" s="4">
        <f>I7/I5</f>
        <v>0.96603760870623201</v>
      </c>
      <c r="K7" s="2">
        <v>1350987.0321313271</v>
      </c>
    </row>
    <row r="8" spans="1:11">
      <c r="F8" t="s">
        <v>10</v>
      </c>
      <c r="G8" s="2">
        <f>G5-G7</f>
        <v>586364.64351803716</v>
      </c>
      <c r="H8" s="4">
        <f>1-H7</f>
        <v>6.7455875110113306E-2</v>
      </c>
      <c r="I8">
        <f>I5-I7</f>
        <v>9072</v>
      </c>
      <c r="J8" s="4">
        <f>1-J7</f>
        <v>3.3962391293767991E-2</v>
      </c>
      <c r="K8" s="2">
        <f>K5-K7</f>
        <v>15121.672042426886</v>
      </c>
    </row>
    <row r="9" spans="1:11">
      <c r="E9" s="6" t="s">
        <v>11</v>
      </c>
      <c r="F9" s="6"/>
      <c r="G9" s="2">
        <v>539644.72342642501</v>
      </c>
      <c r="H9" s="4">
        <f>1-H5-H10</f>
        <v>5.8451906074091814E-2</v>
      </c>
      <c r="I9">
        <v>692384</v>
      </c>
      <c r="J9" s="4">
        <f>1-J5-J10</f>
        <v>0.7215888661809412</v>
      </c>
      <c r="K9" s="2">
        <v>237045.795703479</v>
      </c>
    </row>
    <row r="10" spans="1:11">
      <c r="E10" s="6" t="s">
        <v>12</v>
      </c>
      <c r="F10" s="6"/>
      <c r="G10" s="2">
        <v>75.479714412999996</v>
      </c>
      <c r="H10" s="4">
        <f>G10/G4</f>
        <v>8.1756255288753276E-6</v>
      </c>
      <c r="I10">
        <v>24</v>
      </c>
      <c r="J10" s="4">
        <f>I10/I4</f>
        <v>2.5012323780362615E-5</v>
      </c>
      <c r="K10" s="2">
        <v>714.474947606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2495221.6100701368</v>
      </c>
      <c r="H13" s="5">
        <f>G13/G5</f>
        <v>0.28705236436338682</v>
      </c>
      <c r="I13" s="1">
        <f>I14+I15</f>
        <v>82096</v>
      </c>
      <c r="J13" s="5">
        <f>I13/I5</f>
        <v>0.3073386767695297</v>
      </c>
      <c r="K13" s="3">
        <f>K14+K15</f>
        <v>15913.039877116</v>
      </c>
    </row>
    <row r="14" spans="1:11">
      <c r="E14" s="6" t="s">
        <v>15</v>
      </c>
      <c r="F14" s="6"/>
      <c r="G14" s="2">
        <v>2395241.1008886169</v>
      </c>
      <c r="H14" s="4">
        <f>G14/G7</f>
        <v>0.29548255817238367</v>
      </c>
      <c r="I14">
        <v>77859</v>
      </c>
      <c r="J14" s="4">
        <f>I14/I7</f>
        <v>0.30172410452359455</v>
      </c>
      <c r="K14" s="2">
        <v>15848.606477945999</v>
      </c>
    </row>
    <row r="15" spans="1:11">
      <c r="E15" s="6" t="s">
        <v>16</v>
      </c>
      <c r="F15" s="6"/>
      <c r="G15" s="2">
        <v>99980.509181519999</v>
      </c>
      <c r="H15" s="4">
        <f>G15/G8</f>
        <v>0.17050910263221644</v>
      </c>
      <c r="I15">
        <v>4237</v>
      </c>
      <c r="J15" s="4">
        <f>I15/I8</f>
        <v>0.46704144620811289</v>
      </c>
      <c r="K15" s="2">
        <v>64.433399170000001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932193.119369247</v>
      </c>
      <c r="H18" s="4">
        <f>G18/G5</f>
        <v>0.10724026991362172</v>
      </c>
      <c r="I18">
        <v>30054</v>
      </c>
      <c r="J18" s="4">
        <f>I18/I5</f>
        <v>0.11251165211010823</v>
      </c>
      <c r="K18" s="2">
        <v>290772.45633613202</v>
      </c>
    </row>
    <row r="19" spans="2:11">
      <c r="E19" s="6" t="s">
        <v>20</v>
      </c>
      <c r="F19" s="6"/>
      <c r="G19" s="2">
        <v>2313779.9472615132</v>
      </c>
      <c r="H19" s="4">
        <f>G19/G5</f>
        <v>0.26617916492769589</v>
      </c>
      <c r="I19">
        <v>79508</v>
      </c>
      <c r="J19" s="4">
        <f>I19/I5</f>
        <v>0.29765011099921757</v>
      </c>
      <c r="K19" s="2">
        <v>27867.767209133999</v>
      </c>
    </row>
    <row r="20" spans="2:11">
      <c r="E20" s="6" t="s">
        <v>21</v>
      </c>
      <c r="F20" s="6"/>
      <c r="G20" s="2">
        <v>5446592.889423769</v>
      </c>
      <c r="H20" s="4">
        <f>1-H18-H19</f>
        <v>0.62658056515868243</v>
      </c>
      <c r="I20">
        <v>157557</v>
      </c>
      <c r="J20" s="4">
        <f>1-J18-J19</f>
        <v>0.58983823689067416</v>
      </c>
      <c r="K20" s="2">
        <v>1047468.480628488</v>
      </c>
    </row>
    <row r="21" spans="2:11">
      <c r="F21" t="s">
        <v>22</v>
      </c>
    </row>
    <row r="22" spans="2:11">
      <c r="F22" t="s">
        <v>23</v>
      </c>
      <c r="G22" s="2">
        <v>485449.955438315</v>
      </c>
      <c r="H22" s="4">
        <f>G22/G20</f>
        <v>8.9129106084092496E-2</v>
      </c>
      <c r="I22">
        <v>21007</v>
      </c>
      <c r="J22" s="4">
        <f>I22/I20</f>
        <v>0.13332952518770985</v>
      </c>
      <c r="K22" s="2">
        <v>1033.2415419700001</v>
      </c>
    </row>
    <row r="23" spans="2:11">
      <c r="F23" t="s">
        <v>24</v>
      </c>
      <c r="G23" s="2">
        <f>G20-G22</f>
        <v>4961142.933985454</v>
      </c>
      <c r="H23" s="4">
        <f>1-H22</f>
        <v>0.91087089391590748</v>
      </c>
      <c r="I23">
        <f>I20-I22</f>
        <v>136550</v>
      </c>
      <c r="J23" s="4">
        <f>1-J22</f>
        <v>0.8666704748122902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1746289.308081955</v>
      </c>
      <c r="H26" s="4">
        <f>G26/G5</f>
        <v>0.20089457093686278</v>
      </c>
      <c r="I26">
        <v>50541</v>
      </c>
      <c r="J26" s="4">
        <f>I26/I5</f>
        <v>0.18920780625863379</v>
      </c>
      <c r="K26" s="2">
        <v>301399.367869195</v>
      </c>
    </row>
    <row r="27" spans="2:11">
      <c r="E27" s="6" t="s">
        <v>27</v>
      </c>
      <c r="F27" s="6"/>
      <c r="G27" s="2">
        <v>6945192.4088451993</v>
      </c>
      <c r="H27" s="4">
        <f>G27/G5</f>
        <v>0.79898069729430665</v>
      </c>
      <c r="I27">
        <v>216461</v>
      </c>
      <c r="J27" s="4">
        <f>I27/I5</f>
        <v>0.81035418671079185</v>
      </c>
      <c r="K27" s="2">
        <v>1064709.3363045589</v>
      </c>
    </row>
    <row r="28" spans="2:11">
      <c r="E28" s="6" t="s">
        <v>28</v>
      </c>
      <c r="F28" s="6"/>
      <c r="G28" s="2">
        <v>963.40354397999999</v>
      </c>
      <c r="H28" s="4">
        <f>G28/G5</f>
        <v>1.1083074305682685E-4</v>
      </c>
      <c r="I28">
        <v>14</v>
      </c>
      <c r="J28" s="4">
        <f>I28/I5</f>
        <v>5.2411097675567819E-5</v>
      </c>
      <c r="K28" s="2">
        <v>0</v>
      </c>
    </row>
    <row r="29" spans="2:11">
      <c r="E29" s="6" t="s">
        <v>29</v>
      </c>
      <c r="F29" s="6"/>
      <c r="G29" s="2">
        <v>120.835583395</v>
      </c>
      <c r="H29" s="4">
        <f>G29/G5</f>
        <v>1.3901025773734375E-5</v>
      </c>
      <c r="I29">
        <v>103</v>
      </c>
      <c r="J29" s="4">
        <f>I29/I5</f>
        <v>3.8559593289882039E-4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11332166.102655908</v>
      </c>
      <c r="H4" s="5"/>
      <c r="I4" s="1">
        <v>4829270</v>
      </c>
      <c r="J4" s="5"/>
      <c r="K4" s="3">
        <v>510088348.30559963</v>
      </c>
    </row>
    <row r="5" spans="1:11">
      <c r="E5" s="6" t="s">
        <v>7</v>
      </c>
      <c r="F5" s="6"/>
      <c r="G5" s="2">
        <v>8969148.4096398465</v>
      </c>
      <c r="H5" s="4">
        <f>G5/G4</f>
        <v>0.79147696286747482</v>
      </c>
      <c r="I5">
        <v>422583</v>
      </c>
      <c r="J5" s="4">
        <f>I5/I4</f>
        <v>8.750452967011578E-2</v>
      </c>
      <c r="K5" s="2">
        <v>12380224.65797632</v>
      </c>
    </row>
    <row r="6" spans="1:11">
      <c r="F6" t="s">
        <v>8</v>
      </c>
    </row>
    <row r="7" spans="1:11">
      <c r="F7" t="s">
        <v>9</v>
      </c>
      <c r="G7" s="2">
        <v>8586120.4833856504</v>
      </c>
      <c r="H7" s="4">
        <f>G7/G5</f>
        <v>0.95729495056157998</v>
      </c>
      <c r="I7">
        <v>408756</v>
      </c>
      <c r="J7" s="4">
        <f>I7/I5</f>
        <v>0.967279800654546</v>
      </c>
      <c r="K7" s="2">
        <v>12208643.016187103</v>
      </c>
    </row>
    <row r="8" spans="1:11">
      <c r="F8" t="s">
        <v>10</v>
      </c>
      <c r="G8" s="2">
        <f>G5-G7</f>
        <v>383027.92625419609</v>
      </c>
      <c r="H8" s="4">
        <f>1-H7</f>
        <v>4.2705049438420017E-2</v>
      </c>
      <c r="I8">
        <f>I5-I7</f>
        <v>13827</v>
      </c>
      <c r="J8" s="4">
        <f>1-J7</f>
        <v>3.2720199345454004E-2</v>
      </c>
      <c r="K8" s="2">
        <f>K5-K7</f>
        <v>171581.64178921655</v>
      </c>
    </row>
    <row r="9" spans="1:11">
      <c r="E9" s="6" t="s">
        <v>11</v>
      </c>
      <c r="F9" s="6"/>
      <c r="G9" s="2">
        <v>2134931.9116764269</v>
      </c>
      <c r="H9" s="4">
        <f>1-H5-H10</f>
        <v>0.18839574820352001</v>
      </c>
      <c r="I9">
        <v>4386861</v>
      </c>
      <c r="J9" s="4">
        <f>1-J5-J10</f>
        <v>0.90839008794289822</v>
      </c>
      <c r="K9" s="2">
        <v>493911152.44274086</v>
      </c>
    </row>
    <row r="10" spans="1:11">
      <c r="E10" s="6" t="s">
        <v>12</v>
      </c>
      <c r="F10" s="6"/>
      <c r="G10" s="2">
        <v>228085.78133963401</v>
      </c>
      <c r="H10" s="4">
        <f>G10/G4</f>
        <v>2.0127288929005178E-2</v>
      </c>
      <c r="I10">
        <v>19826</v>
      </c>
      <c r="J10" s="4">
        <f>I10/I4</f>
        <v>4.1053823869860251E-3</v>
      </c>
      <c r="K10" s="2">
        <v>3796971.2048823922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1661249.9315419989</v>
      </c>
      <c r="H13" s="5">
        <f>G13/G5</f>
        <v>0.18521824544195561</v>
      </c>
      <c r="I13" s="1">
        <f>I14+I15</f>
        <v>44092</v>
      </c>
      <c r="J13" s="5">
        <f>I13/I5</f>
        <v>0.10433926589569387</v>
      </c>
      <c r="K13" s="3">
        <f>K14+K15</f>
        <v>1700216.8042665562</v>
      </c>
    </row>
    <row r="14" spans="1:11">
      <c r="E14" s="6" t="s">
        <v>15</v>
      </c>
      <c r="F14" s="6"/>
      <c r="G14" s="2">
        <v>1588034.0364558389</v>
      </c>
      <c r="H14" s="4">
        <f>G14/G7</f>
        <v>0.18495361665710644</v>
      </c>
      <c r="I14">
        <v>41356</v>
      </c>
      <c r="J14" s="4">
        <f>I14/I7</f>
        <v>0.10117527326815998</v>
      </c>
      <c r="K14" s="2">
        <v>1699761.3545619571</v>
      </c>
    </row>
    <row r="15" spans="1:11">
      <c r="E15" s="6" t="s">
        <v>16</v>
      </c>
      <c r="F15" s="6"/>
      <c r="G15" s="2">
        <v>73215.895086160002</v>
      </c>
      <c r="H15" s="4">
        <f>G15/G8</f>
        <v>0.19115027930775561</v>
      </c>
      <c r="I15">
        <v>2736</v>
      </c>
      <c r="J15" s="4">
        <f>I15/I8</f>
        <v>0.19787372532002603</v>
      </c>
      <c r="K15" s="2">
        <v>455.44970459899997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706387.49313304096</v>
      </c>
      <c r="H18" s="4">
        <f>G18/G5</f>
        <v>7.8757476281006905E-2</v>
      </c>
      <c r="I18">
        <v>23828</v>
      </c>
      <c r="J18" s="4">
        <f>I18/I5</f>
        <v>5.638655601384817E-2</v>
      </c>
      <c r="K18" s="2">
        <v>3344315.4299928779</v>
      </c>
    </row>
    <row r="19" spans="2:11">
      <c r="E19" s="6" t="s">
        <v>20</v>
      </c>
      <c r="F19" s="6"/>
      <c r="G19" s="2">
        <v>2050852.619871144</v>
      </c>
      <c r="H19" s="4">
        <f>G19/G5</f>
        <v>0.22865633683426756</v>
      </c>
      <c r="I19">
        <v>82445</v>
      </c>
      <c r="J19" s="4">
        <f>I19/I5</f>
        <v>0.1950977677757979</v>
      </c>
      <c r="K19" s="2">
        <v>1679698.0436420329</v>
      </c>
    </row>
    <row r="20" spans="2:11">
      <c r="E20" s="6" t="s">
        <v>21</v>
      </c>
      <c r="F20" s="6"/>
      <c r="G20" s="2">
        <v>6198942.127719637</v>
      </c>
      <c r="H20" s="4">
        <f>1-H18-H19</f>
        <v>0.69258618688472551</v>
      </c>
      <c r="I20">
        <v>315353</v>
      </c>
      <c r="J20" s="4">
        <f>1-J18-J19</f>
        <v>0.74851567621035398</v>
      </c>
      <c r="K20" s="2">
        <v>6785240.6177996974</v>
      </c>
    </row>
    <row r="21" spans="2:11">
      <c r="F21" t="s">
        <v>22</v>
      </c>
    </row>
    <row r="22" spans="2:11">
      <c r="F22" t="s">
        <v>23</v>
      </c>
      <c r="G22" s="2">
        <v>835794.42873906798</v>
      </c>
      <c r="H22" s="4">
        <f>G22/G20</f>
        <v>0.13482855808601105</v>
      </c>
      <c r="I22">
        <v>82275</v>
      </c>
      <c r="J22" s="4">
        <f>I22/I20</f>
        <v>0.26089810466366264</v>
      </c>
      <c r="K22" s="2">
        <v>687319.13586649299</v>
      </c>
    </row>
    <row r="23" spans="2:11">
      <c r="F23" t="s">
        <v>24</v>
      </c>
      <c r="G23" s="2">
        <f>G20-G22</f>
        <v>5363147.6989805689</v>
      </c>
      <c r="H23" s="4">
        <f>1-H22</f>
        <v>0.86517144191398898</v>
      </c>
      <c r="I23">
        <f>I20-I22</f>
        <v>233078</v>
      </c>
      <c r="J23" s="4">
        <f>1-J22</f>
        <v>0.7391018953363373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1509052.976887919</v>
      </c>
      <c r="H26" s="4">
        <f>G26/G5</f>
        <v>0.16824930394350723</v>
      </c>
      <c r="I26">
        <v>55667</v>
      </c>
      <c r="J26" s="4">
        <f>I26/I5</f>
        <v>0.1317303346324864</v>
      </c>
      <c r="K26" s="2">
        <v>3280799.2794766859</v>
      </c>
    </row>
    <row r="27" spans="2:11">
      <c r="E27" s="6" t="s">
        <v>27</v>
      </c>
      <c r="F27" s="6"/>
      <c r="G27" s="2">
        <v>7449211.0803620499</v>
      </c>
      <c r="H27" s="4">
        <f>G27/G5</f>
        <v>0.83053716363482166</v>
      </c>
      <c r="I27">
        <v>366365</v>
      </c>
      <c r="J27" s="4">
        <f>I27/I5</f>
        <v>0.86696577950367149</v>
      </c>
      <c r="K27" s="2">
        <v>9099316.2774647847</v>
      </c>
    </row>
    <row r="28" spans="2:11">
      <c r="E28" s="6" t="s">
        <v>28</v>
      </c>
      <c r="F28" s="6"/>
      <c r="G28" s="2">
        <v>7101.6548519899998</v>
      </c>
      <c r="H28" s="4">
        <f>G28/G5</f>
        <v>7.9178697103030374E-4</v>
      </c>
      <c r="I28">
        <v>155</v>
      </c>
      <c r="J28" s="4">
        <f>I28/I5</f>
        <v>3.6679184917519164E-4</v>
      </c>
      <c r="K28" s="2">
        <v>68.440048193999999</v>
      </c>
    </row>
    <row r="29" spans="2:11">
      <c r="E29" s="6" t="s">
        <v>29</v>
      </c>
      <c r="F29" s="6"/>
      <c r="G29" s="2">
        <v>3782.6975378870002</v>
      </c>
      <c r="H29" s="4">
        <f>G29/G5</f>
        <v>4.2174545064071399E-4</v>
      </c>
      <c r="I29">
        <v>396</v>
      </c>
      <c r="J29" s="4">
        <f>I29/I5</f>
        <v>9.3709401466694113E-4</v>
      </c>
      <c r="K29" s="2">
        <v>40.660986653999998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U6" sqref="U6"/>
    </sheetView>
  </sheetViews>
  <sheetFormatPr defaultRowHeight="30" customHeight="1"/>
  <cols>
    <col min="6" max="6" width="62.42578125" customWidth="1"/>
  </cols>
  <sheetData>
    <row r="1" spans="1:6" ht="68.25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UK'!$G$7</f>
        <v>8106201.312536492</v>
      </c>
    </row>
    <row r="4" spans="1:6">
      <c r="A4" t="s">
        <v>32</v>
      </c>
      <c r="B4">
        <f>'NEWT - UK'!$G$8</f>
        <v>586364.64351803716</v>
      </c>
    </row>
    <row r="5" spans="1:6">
      <c r="A5" t="s">
        <v>33</v>
      </c>
      <c r="B5">
        <f>'NEWT - UK'!$G$9</f>
        <v>539644.72342642501</v>
      </c>
    </row>
    <row r="6" spans="1:6">
      <c r="A6" t="s">
        <v>34</v>
      </c>
      <c r="B6">
        <f>'NEWT - UK'!$G$10</f>
        <v>75.479714412999996</v>
      </c>
    </row>
    <row r="15" spans="1:6">
      <c r="A15" t="s">
        <v>35</v>
      </c>
    </row>
    <row r="16" spans="1:6">
      <c r="A16" t="s">
        <v>31</v>
      </c>
      <c r="B16">
        <f>'NEWT - UK'!$I$7</f>
        <v>258047</v>
      </c>
    </row>
    <row r="17" spans="1:2">
      <c r="A17" t="s">
        <v>32</v>
      </c>
      <c r="B17">
        <f>'NEWT - UK'!$I$8</f>
        <v>9072</v>
      </c>
    </row>
    <row r="18" spans="1:2">
      <c r="A18" t="s">
        <v>33</v>
      </c>
      <c r="B18">
        <f>'NEWT - UK'!$I$9</f>
        <v>692384</v>
      </c>
    </row>
    <row r="19" spans="1:2">
      <c r="A19" t="s">
        <v>34</v>
      </c>
      <c r="B19">
        <f>'NEWT - UK'!$I$10</f>
        <v>24</v>
      </c>
    </row>
    <row r="27" spans="1:2">
      <c r="A27" t="s">
        <v>18</v>
      </c>
    </row>
    <row r="28" spans="1:2">
      <c r="A28" t="s">
        <v>36</v>
      </c>
      <c r="B28">
        <f>'NEWT - UK'!$G$18</f>
        <v>932193.119369247</v>
      </c>
    </row>
    <row r="29" spans="1:2">
      <c r="A29" t="s">
        <v>37</v>
      </c>
      <c r="B29">
        <f>'NEWT - UK'!$G$19</f>
        <v>2313779.9472615132</v>
      </c>
    </row>
    <row r="30" spans="1:2">
      <c r="A30" t="s">
        <v>38</v>
      </c>
      <c r="B30">
        <f>'NEWT - UK'!$G$22</f>
        <v>485449.955438315</v>
      </c>
    </row>
    <row r="31" spans="1:2">
      <c r="A31" t="s">
        <v>39</v>
      </c>
      <c r="B31">
        <f>'NEWT - UK'!$G$23</f>
        <v>4961142.933985454</v>
      </c>
    </row>
    <row r="40" spans="1:2">
      <c r="A40" t="s">
        <v>40</v>
      </c>
    </row>
    <row r="41" spans="1:2">
      <c r="A41" t="s">
        <v>41</v>
      </c>
      <c r="B41">
        <f>'NEWT - UK'!$G$26</f>
        <v>1746289.308081955</v>
      </c>
    </row>
    <row r="42" spans="1:2">
      <c r="A42" t="s">
        <v>42</v>
      </c>
      <c r="B42">
        <f>'NEWT - UK'!$G$27</f>
        <v>6945192.4088451993</v>
      </c>
    </row>
    <row r="43" spans="1:2">
      <c r="A43" t="s">
        <v>43</v>
      </c>
      <c r="B43">
        <f>'NEWT - UK'!$G$28</f>
        <v>963.40354397999999</v>
      </c>
    </row>
    <row r="44" spans="1:2">
      <c r="A44" t="s">
        <v>44</v>
      </c>
      <c r="B44">
        <f>'NEWT - UK'!$G$29</f>
        <v>120.835583395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2023-01-12T09:58:15Z</dcterms:created>
  <dcterms:modified xsi:type="dcterms:W3CDTF">2023-01-12T09:58:15Z</dcterms:modified>
</cp:coreProperties>
</file>