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ccccccccccc/"/>
    </mc:Choice>
  </mc:AlternateContent>
  <xr:revisionPtr revIDLastSave="0" documentId="8_{FC82D9EE-2763-43BA-8107-06380185160E}" xr6:coauthVersionLast="47" xr6:coauthVersionMax="47" xr10:uidLastSave="{00000000-0000-0000-0000-000000000000}"/>
  <bookViews>
    <workbookView xWindow="0" yWindow="36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H9" i="5" s="1"/>
  <c r="K8" i="5"/>
  <c r="J8" i="5"/>
  <c r="I8" i="5"/>
  <c r="H8" i="5"/>
  <c r="G8" i="5"/>
  <c r="H15" i="5" s="1"/>
  <c r="J7" i="5"/>
  <c r="H7" i="5"/>
  <c r="J5" i="5"/>
  <c r="J9" i="5" s="1"/>
  <c r="H5" i="5"/>
  <c r="J29" i="2"/>
  <c r="H29" i="2"/>
  <c r="J28" i="2"/>
  <c r="H28" i="2"/>
  <c r="J27" i="2"/>
  <c r="H27" i="2"/>
  <c r="J26" i="2"/>
  <c r="H26" i="2"/>
  <c r="I23" i="2"/>
  <c r="H23" i="2"/>
  <c r="G23" i="2"/>
  <c r="B30" i="3" s="1"/>
  <c r="J22" i="2"/>
  <c r="J23" i="2" s="1"/>
  <c r="H22" i="2"/>
  <c r="H20" i="2"/>
  <c r="J19" i="2"/>
  <c r="H19" i="2"/>
  <c r="J18" i="2"/>
  <c r="J20" i="2" s="1"/>
  <c r="H18" i="2"/>
  <c r="J15" i="2"/>
  <c r="J14" i="2"/>
  <c r="H14" i="2"/>
  <c r="K13" i="2"/>
  <c r="I13" i="2"/>
  <c r="J13" i="2" s="1"/>
  <c r="G13" i="2"/>
  <c r="H13" i="2" s="1"/>
  <c r="J10" i="2"/>
  <c r="H10" i="2"/>
  <c r="H9" i="2" s="1"/>
  <c r="K8" i="2"/>
  <c r="I8" i="2"/>
  <c r="H8" i="2"/>
  <c r="G8" i="2"/>
  <c r="B3" i="3" s="1"/>
  <c r="J7" i="2"/>
  <c r="J8" i="2" s="1"/>
  <c r="H7" i="2"/>
  <c r="J5" i="2"/>
  <c r="J9" i="2" s="1"/>
  <c r="H5" i="2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<sst xmlns="http://schemas.openxmlformats.org/spreadsheetml/2006/main" count="82" uniqueCount="45">
  <si>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23 August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</si>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</sst>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11229034.893298473</c:v>
                </c:pt>
                <c:pt idx="1">
                  <c:v>223127.59366256371</c:v>
                </c:pt>
                <c:pt idx="2">
                  <c:v>446522.973019136</c:v>
                </c:pt>
                <c:pt idx="3">
                  <c:v>312.76340914999997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3D8-4C5E-BDCF-31D3FE107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319124</c:v>
                </c:pt>
                <c:pt idx="1">
                  <c:v>5993</c:v>
                </c:pt>
                <c:pt idx="2">
                  <c:v>794911</c:v>
                </c:pt>
                <c:pt idx="3">
                  <c:v>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DB7-4B2E-9491-97C187780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1289191.147829606</c:v>
                </c:pt>
                <c:pt idx="1">
                  <c:v>3618729.2801120961</c:v>
                </c:pt>
                <c:pt idx="2">
                  <c:v>99146.631189844004</c:v>
                </c:pt>
                <c:pt idx="3">
                  <c:v>6445095.42782949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090-4270-A31B-AC0DE5A7B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1829346.356658119</c:v>
                </c:pt>
                <c:pt idx="1">
                  <c:v>9620340.8200607151</c:v>
                </c:pt>
                <c:pt idx="2">
                  <c:v>17.119627877999999</c:v>
                </c:pt>
                <c:pt idx="3">
                  <c:v>2458.1906143239999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8D4-4B80-B43A-C7E4CE79D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11898998.223389322</v>
      </c>
      <c r="H4" s="5"/>
      <c r="I4" s="1">
        <v>1120045</v>
      </c>
      <c r="J4" s="5"/>
      <c r="K4" s="3">
        <v>4285058.1388519462</v>
      </c>
    </row>
    <row r="5" spans="1:11" x14ac:dyDescent="0.25">
      <c r="E5" s="6" t="s">
        <v>7</v>
      </c>
      <c r="F5" s="6"/>
      <c r="G5" s="2">
        <v>11452162.486961037</v>
      </c>
      <c r="H5" s="4">
        <f>G5/G4</f>
        <v>0.96244761718259941</v>
      </c>
      <c r="I5">
        <v>325117</v>
      </c>
      <c r="J5" s="4">
        <f>I5/I4</f>
        <v>0.29027137302519096</v>
      </c>
      <c r="K5" s="2">
        <v>4051492.1311462489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11229034.893298473</v>
      </c>
      <c r="H7" s="4">
        <f>G7/G5</f>
        <v>0.98051655362761336</v>
      </c>
      <c r="I7">
        <v>319124</v>
      </c>
      <c r="J7" s="4">
        <f>I7/I5</f>
        <v>0.981566636011036</v>
      </c>
      <c r="K7" s="2">
        <v>4018413.2249343232</v>
      </c>
    </row>
    <row r="8" spans="1:11" x14ac:dyDescent="0.25">
      <c r="F8" t="s">
        <v>10</v>
      </c>
      <c r="G8" s="2">
        <f>G5-G7</f>
        <v>223127.59366256371</v>
      </c>
      <c r="H8" s="4">
        <f>1-H7</f>
        <v>1.9483446372386637E-2</v>
      </c>
      <c r="I8">
        <f>I5-I7</f>
        <v>5993</v>
      </c>
      <c r="J8" s="4">
        <f>1-J7</f>
        <v>1.8433363988964002E-2</v>
      </c>
      <c r="K8" s="2">
        <f>K5-K7</f>
        <v>33078.906211925671</v>
      </c>
    </row>
    <row r="9" spans="1:11" x14ac:dyDescent="0.25">
      <c r="E9" s="6" t="s">
        <v>11</v>
      </c>
      <c r="F9" s="6"/>
      <c r="G9" s="2">
        <v>446522.973019136</v>
      </c>
      <c r="H9" s="4">
        <f>1-H5-H10</f>
        <v>3.7526097965240916E-2</v>
      </c>
      <c r="I9">
        <v>794911</v>
      </c>
      <c r="J9" s="4">
        <f>1-J5-J10</f>
        <v>0.70971344901320932</v>
      </c>
      <c r="K9" s="2">
        <v>233040.213159468</v>
      </c>
    </row>
    <row r="10" spans="1:11" x14ac:dyDescent="0.25">
      <c r="E10" s="6" t="s">
        <v>12</v>
      </c>
      <c r="F10" s="6"/>
      <c r="G10" s="2">
        <v>312.76340914999997</v>
      </c>
      <c r="H10" s="4">
        <f>G10/G4</f>
        <v>2.6284852159672997E-5</v>
      </c>
      <c r="I10">
        <v>17</v>
      </c>
      <c r="J10" s="4">
        <f>I10/I4</f>
        <v>1.5177961599757153E-5</v>
      </c>
      <c r="K10" s="2">
        <v>525.79454622900005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2859257.4326324109</v>
      </c>
      <c r="H13" s="5">
        <f>G13/G5</f>
        <v>0.2496696528614438</v>
      </c>
      <c r="I13" s="1">
        <f>I14+I15</f>
        <v>93588</v>
      </c>
      <c r="J13" s="5">
        <f>I13/I5</f>
        <v>0.28785944752196901</v>
      </c>
      <c r="K13" s="3">
        <f>K14+K15</f>
        <v>30910.173507112999</v>
      </c>
    </row>
    <row r="14" spans="1:11" x14ac:dyDescent="0.25">
      <c r="E14" s="6" t="s">
        <v>15</v>
      </c>
      <c r="F14" s="6"/>
      <c r="G14" s="2">
        <v>2851554.243427021</v>
      </c>
      <c r="H14" s="4">
        <f>G14/G7</f>
        <v>0.25394473082712016</v>
      </c>
      <c r="I14">
        <v>93066</v>
      </c>
      <c r="J14" s="4">
        <f>I14/I7</f>
        <v>0.29162958599165217</v>
      </c>
      <c r="K14" s="2">
        <v>30910.173507112999</v>
      </c>
    </row>
    <row r="15" spans="1:11" x14ac:dyDescent="0.25">
      <c r="E15" s="6" t="s">
        <v>16</v>
      </c>
      <c r="F15" s="6"/>
      <c r="G15" s="2">
        <v>7703.1892053900001</v>
      </c>
      <c r="H15" s="4">
        <f>G15/G8</f>
        <v>3.4523695966710184E-2</v>
      </c>
      <c r="I15">
        <v>522</v>
      </c>
      <c r="J15" s="4">
        <f>I15/I8</f>
        <v>8.7101618554980817E-2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1289191.147829606</v>
      </c>
      <c r="H18" s="4">
        <f>G18/G5</f>
        <v>0.11257185263459422</v>
      </c>
      <c r="I18">
        <v>42136</v>
      </c>
      <c r="J18" s="4">
        <f>I18/I5</f>
        <v>0.12960257384264742</v>
      </c>
      <c r="K18" s="2">
        <v>14481.214699284999</v>
      </c>
    </row>
    <row r="19" spans="2:11" x14ac:dyDescent="0.25">
      <c r="E19" s="6" t="s">
        <v>20</v>
      </c>
      <c r="F19" s="6"/>
      <c r="G19" s="2">
        <v>3618729.2801120961</v>
      </c>
      <c r="H19" s="4">
        <f>G19/G5</f>
        <v>0.31598654701522383</v>
      </c>
      <c r="I19">
        <v>100472</v>
      </c>
      <c r="J19" s="4">
        <f>I19/I5</f>
        <v>0.30903336337380083</v>
      </c>
      <c r="K19" s="2">
        <v>3761965.1703086412</v>
      </c>
    </row>
    <row r="20" spans="2:11" x14ac:dyDescent="0.25">
      <c r="E20" s="6" t="s">
        <v>21</v>
      </c>
      <c r="F20" s="6"/>
      <c r="G20" s="2">
        <v>6544242.0590193337</v>
      </c>
      <c r="H20" s="4">
        <f>1-H18-H19</f>
        <v>0.57144160035018188</v>
      </c>
      <c r="I20">
        <v>182509</v>
      </c>
      <c r="J20" s="4">
        <f>1-J18-J19</f>
        <v>0.56136406278355178</v>
      </c>
      <c r="K20" s="2">
        <v>275045.74613832298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99146.631189844004</v>
      </c>
      <c r="H22" s="4">
        <f>G22/G20</f>
        <v>1.5150208426841305E-2</v>
      </c>
      <c r="I22">
        <v>4065</v>
      </c>
      <c r="J22" s="4">
        <f>I22/I20</f>
        <v>2.2272874214422301E-2</v>
      </c>
      <c r="K22" s="2">
        <v>4796.2015062540004</v>
      </c>
    </row>
    <row r="23" spans="2:11" x14ac:dyDescent="0.25">
      <c r="F23" t="s">
        <v>24</v>
      </c>
      <c r="G23" s="2">
        <f>G20-G22</f>
        <v>6445095.42782949</v>
      </c>
      <c r="H23" s="4">
        <f>1-H22</f>
        <v>0.98484979157315866</v>
      </c>
      <c r="I23">
        <f>I20-I22</f>
        <v>178444</v>
      </c>
      <c r="J23" s="4">
        <f>1-J22</f>
        <v>0.97772712578557774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1829346.356658119</v>
      </c>
      <c r="H26" s="4">
        <f>G26/G5</f>
        <v>0.15973807206638377</v>
      </c>
      <c r="I26">
        <v>56839</v>
      </c>
      <c r="J26" s="4">
        <f>I26/I5</f>
        <v>0.17482629330364147</v>
      </c>
      <c r="K26" s="2">
        <v>3782249.1655104528</v>
      </c>
    </row>
    <row r="27" spans="2:11" x14ac:dyDescent="0.25">
      <c r="E27" s="6" t="s">
        <v>27</v>
      </c>
      <c r="F27" s="6"/>
      <c r="G27" s="2">
        <v>9620340.8200607151</v>
      </c>
      <c r="H27" s="4">
        <f>G27/G5</f>
        <v>0.84004578445459899</v>
      </c>
      <c r="I27">
        <v>268223</v>
      </c>
      <c r="J27" s="4">
        <f>I27/I5</f>
        <v>0.82500453682828023</v>
      </c>
      <c r="K27" s="2">
        <v>269242.96563579602</v>
      </c>
    </row>
    <row r="28" spans="2:11" x14ac:dyDescent="0.25">
      <c r="E28" s="6" t="s">
        <v>28</v>
      </c>
      <c r="F28" s="6"/>
      <c r="G28" s="2">
        <v>17.119627877999999</v>
      </c>
      <c r="H28" s="4">
        <f>G28/G5</f>
        <v>1.4948816782412673E-6</v>
      </c>
      <c r="I28">
        <v>2</v>
      </c>
      <c r="J28" s="4">
        <f>I28/I5</f>
        <v>6.1516315664822201E-6</v>
      </c>
      <c r="K28" s="2">
        <v>0</v>
      </c>
    </row>
    <row r="29" spans="2:11" x14ac:dyDescent="0.25">
      <c r="E29" s="6" t="s">
        <v>29</v>
      </c>
      <c r="F29" s="6"/>
      <c r="G29" s="2">
        <v>2458.1906143239999</v>
      </c>
      <c r="H29" s="4">
        <f>G29/G5</f>
        <v>2.1464859733895628E-4</v>
      </c>
      <c r="I29">
        <v>53</v>
      </c>
      <c r="J29" s="4">
        <f>I29/I5</f>
        <v>1.6301823651177885E-4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12507821.582030488</v>
      </c>
      <c r="H4" s="5"/>
      <c r="I4" s="1">
        <v>3823536</v>
      </c>
      <c r="J4" s="5"/>
      <c r="K4" s="3">
        <v>144968566.64064211</v>
      </c>
    </row>
    <row r="5" spans="1:11" x14ac:dyDescent="0.25">
      <c r="E5" s="6" t="s">
        <v>7</v>
      </c>
      <c r="F5" s="6"/>
      <c r="G5" s="2">
        <v>10595639.421795579</v>
      </c>
      <c r="H5" s="4">
        <f>G5/G4</f>
        <v>0.84712108757754678</v>
      </c>
      <c r="I5">
        <v>431327</v>
      </c>
      <c r="J5" s="4">
        <f>I5/I4</f>
        <v>0.11280840562243954</v>
      </c>
      <c r="K5" s="2">
        <v>39507778.648586847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10222339.439676529</v>
      </c>
      <c r="H7" s="4">
        <f>G7/G5</f>
        <v>0.96476852719703166</v>
      </c>
      <c r="I7">
        <v>420052</v>
      </c>
      <c r="J7" s="4">
        <f>I7/I5</f>
        <v>0.97385973982616436</v>
      </c>
      <c r="K7" s="2">
        <v>39254002.5091618</v>
      </c>
    </row>
    <row r="8" spans="1:11" x14ac:dyDescent="0.25">
      <c r="F8" t="s">
        <v>10</v>
      </c>
      <c r="G8" s="2">
        <f>G5-G7</f>
        <v>373299.98211904988</v>
      </c>
      <c r="H8" s="4">
        <f>1-H7</f>
        <v>3.5231472802968344E-2</v>
      </c>
      <c r="I8">
        <f>I5-I7</f>
        <v>11275</v>
      </c>
      <c r="J8" s="4">
        <f>1-J7</f>
        <v>2.6140260173835639E-2</v>
      </c>
      <c r="K8" s="2">
        <f>K5-K7</f>
        <v>253776.13942504674</v>
      </c>
    </row>
    <row r="9" spans="1:11" x14ac:dyDescent="0.25">
      <c r="E9" s="6" t="s">
        <v>11</v>
      </c>
      <c r="F9" s="6"/>
      <c r="G9" s="2">
        <v>1654656.4560848961</v>
      </c>
      <c r="H9" s="4">
        <f>1-H5-H10</f>
        <v>0.13228973928298413</v>
      </c>
      <c r="I9">
        <v>3370181</v>
      </c>
      <c r="J9" s="4">
        <f>1-J5-J10</f>
        <v>0.88143043507371188</v>
      </c>
      <c r="K9" s="2">
        <v>101632977.81438063</v>
      </c>
    </row>
    <row r="10" spans="1:11" x14ac:dyDescent="0.25">
      <c r="E10" s="6" t="s">
        <v>12</v>
      </c>
      <c r="F10" s="6"/>
      <c r="G10" s="2">
        <v>257525.704150014</v>
      </c>
      <c r="H10" s="4">
        <f>G10/G4</f>
        <v>2.0589173139469098E-2</v>
      </c>
      <c r="I10">
        <v>22028</v>
      </c>
      <c r="J10" s="4">
        <f>I10/I4</f>
        <v>5.7611593038485844E-3</v>
      </c>
      <c r="K10" s="2">
        <v>3827810.1776746409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1864983.758120548</v>
      </c>
      <c r="H13" s="5">
        <f>G13/G5</f>
        <v>0.17601427189794841</v>
      </c>
      <c r="I13" s="1">
        <f>I14+I15</f>
        <v>52308</v>
      </c>
      <c r="J13" s="5">
        <f>I13/I5</f>
        <v>0.12127225979361367</v>
      </c>
      <c r="K13" s="3">
        <f>K14+K15</f>
        <v>1726064.4201938231</v>
      </c>
    </row>
    <row r="14" spans="1:11" x14ac:dyDescent="0.25">
      <c r="E14" s="6" t="s">
        <v>15</v>
      </c>
      <c r="F14" s="6"/>
      <c r="G14" s="2">
        <v>1855487.999583398</v>
      </c>
      <c r="H14" s="4">
        <f>G14/G7</f>
        <v>0.18151304899753087</v>
      </c>
      <c r="I14">
        <v>51873</v>
      </c>
      <c r="J14" s="4">
        <f>I14/I7</f>
        <v>0.12349185338958034</v>
      </c>
      <c r="K14" s="2">
        <v>1726007.5581326671</v>
      </c>
    </row>
    <row r="15" spans="1:11" x14ac:dyDescent="0.25">
      <c r="E15" s="6" t="s">
        <v>16</v>
      </c>
      <c r="F15" s="6"/>
      <c r="G15" s="2">
        <v>9495.7585371500008</v>
      </c>
      <c r="H15" s="4">
        <f>G15/G8</f>
        <v>2.5437339919619092E-2</v>
      </c>
      <c r="I15">
        <v>435</v>
      </c>
      <c r="J15" s="4">
        <f>I15/I8</f>
        <v>3.8580931263858094E-2</v>
      </c>
      <c r="K15" s="2">
        <v>56.862061156000003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1039094.359549125</v>
      </c>
      <c r="H18" s="4">
        <f>G18/G5</f>
        <v>9.806811256823951E-2</v>
      </c>
      <c r="I18">
        <v>34698</v>
      </c>
      <c r="J18" s="4">
        <f>I18/I5</f>
        <v>8.0444766963347999E-2</v>
      </c>
      <c r="K18" s="2">
        <v>1439503.4983276341</v>
      </c>
    </row>
    <row r="19" spans="2:11" x14ac:dyDescent="0.25">
      <c r="E19" s="6" t="s">
        <v>20</v>
      </c>
      <c r="F19" s="6"/>
      <c r="G19" s="2">
        <v>3248475.177557223</v>
      </c>
      <c r="H19" s="4">
        <f>G19/G5</f>
        <v>0.30658604433773035</v>
      </c>
      <c r="I19">
        <v>104712</v>
      </c>
      <c r="J19" s="4">
        <f>I19/I5</f>
        <v>0.24276708854303117</v>
      </c>
      <c r="K19" s="2">
        <v>1719672.06823942</v>
      </c>
    </row>
    <row r="20" spans="2:11" x14ac:dyDescent="0.25">
      <c r="E20" s="6" t="s">
        <v>21</v>
      </c>
      <c r="F20" s="6"/>
      <c r="G20" s="2">
        <v>6296129.9934311956</v>
      </c>
      <c r="H20" s="4">
        <f>1-H18-H19</f>
        <v>0.59534584309403016</v>
      </c>
      <c r="I20">
        <v>291013</v>
      </c>
      <c r="J20" s="4">
        <f>1-J18-J19</f>
        <v>0.67678814449362079</v>
      </c>
      <c r="K20" s="2">
        <v>35713580.258287132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447294.59641921398</v>
      </c>
      <c r="H22" s="4">
        <f>G22/G20</f>
        <v>7.1042782929494799E-2</v>
      </c>
      <c r="I22">
        <v>44096</v>
      </c>
      <c r="J22" s="4">
        <f>I22/I20</f>
        <v>0.15152587685086233</v>
      </c>
      <c r="K22" s="2">
        <v>863077.82843775605</v>
      </c>
    </row>
    <row r="23" spans="2:11" x14ac:dyDescent="0.25">
      <c r="F23" t="s">
        <v>24</v>
      </c>
      <c r="G23" s="2">
        <f>G20-G22</f>
        <v>5848835.3970119813</v>
      </c>
      <c r="H23" s="4">
        <f>1-H22</f>
        <v>0.92895721707050516</v>
      </c>
      <c r="I23">
        <f>I20-I22</f>
        <v>246917</v>
      </c>
      <c r="J23" s="4">
        <f>1-J22</f>
        <v>0.84847412314913773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1584722.808760053</v>
      </c>
      <c r="H26" s="4">
        <f>G26/G5</f>
        <v>0.1495636785733031</v>
      </c>
      <c r="I26">
        <v>63511</v>
      </c>
      <c r="J26" s="4">
        <f>I26/I5</f>
        <v>0.14724559325059641</v>
      </c>
      <c r="K26" s="2">
        <v>31752865.602729343</v>
      </c>
    </row>
    <row r="27" spans="2:11" x14ac:dyDescent="0.25">
      <c r="E27" s="6" t="s">
        <v>27</v>
      </c>
      <c r="F27" s="6"/>
      <c r="G27" s="2">
        <v>8987267.0354347173</v>
      </c>
      <c r="H27" s="4">
        <f>G27/G5</f>
        <v>0.84820431100624405</v>
      </c>
      <c r="I27">
        <v>366346</v>
      </c>
      <c r="J27" s="4">
        <f>I27/I5</f>
        <v>0.84934631961365736</v>
      </c>
      <c r="K27" s="2">
        <v>7675116.8711011801</v>
      </c>
    </row>
    <row r="28" spans="2:11" x14ac:dyDescent="0.25">
      <c r="E28" s="6" t="s">
        <v>28</v>
      </c>
      <c r="F28" s="6"/>
      <c r="G28" s="2">
        <v>3212.8320678790001</v>
      </c>
      <c r="H28" s="4">
        <f>G28/G5</f>
        <v>3.032221029785233E-4</v>
      </c>
      <c r="I28">
        <v>83</v>
      </c>
      <c r="J28" s="4">
        <f>I28/I5</f>
        <v>1.9242940970539752E-4</v>
      </c>
      <c r="K28" s="2">
        <v>39.297384028000003</v>
      </c>
    </row>
    <row r="29" spans="2:11" x14ac:dyDescent="0.25">
      <c r="E29" s="6" t="s">
        <v>29</v>
      </c>
      <c r="F29" s="6"/>
      <c r="G29" s="2">
        <v>8131.7964515260001</v>
      </c>
      <c r="H29" s="4">
        <f>G29/G5</f>
        <v>7.6746632532611735E-4</v>
      </c>
      <c r="I29">
        <v>360</v>
      </c>
      <c r="J29" s="4">
        <f>I29/I5</f>
        <v>8.3463358426437483E-4</v>
      </c>
      <c r="K29" s="2">
        <v>338.38501469200003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11229034.893298473</v>
      </c>
    </row>
    <row r="3" spans="1:2" x14ac:dyDescent="0.25">
      <c r="A3" t="s">
        <v>32</v>
      </c>
      <c r="B3">
        <f>'NEWT - UK'!$G$8</f>
        <v>223127.59366256371</v>
      </c>
    </row>
    <row r="4" spans="1:2" x14ac:dyDescent="0.25">
      <c r="A4" t="s">
        <v>33</v>
      </c>
      <c r="B4">
        <f>'NEWT - UK'!$G$9</f>
        <v>446522.973019136</v>
      </c>
    </row>
    <row r="5" spans="1:2" x14ac:dyDescent="0.25">
      <c r="A5" t="s">
        <v>34</v>
      </c>
      <c r="B5">
        <f>'NEWT - UK'!$G$10</f>
        <v>312.76340914999997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319124</v>
      </c>
    </row>
    <row r="16" spans="1:2" x14ac:dyDescent="0.25">
      <c r="A16" t="s">
        <v>32</v>
      </c>
      <c r="B16">
        <f>'NEWT - UK'!$I$8</f>
        <v>5993</v>
      </c>
    </row>
    <row r="17" spans="1:2" x14ac:dyDescent="0.25">
      <c r="A17" t="s">
        <v>33</v>
      </c>
      <c r="B17">
        <f>'NEWT - UK'!$I$9</f>
        <v>794911</v>
      </c>
    </row>
    <row r="18" spans="1:2" x14ac:dyDescent="0.25">
      <c r="A18" t="s">
        <v>34</v>
      </c>
      <c r="B18">
        <f>'NEWT - UK'!$I$10</f>
        <v>17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1289191.147829606</v>
      </c>
    </row>
    <row r="28" spans="1:2" x14ac:dyDescent="0.25">
      <c r="A28" t="s">
        <v>37</v>
      </c>
      <c r="B28">
        <f>'NEWT - UK'!$G$19</f>
        <v>3618729.2801120961</v>
      </c>
    </row>
    <row r="29" spans="1:2" x14ac:dyDescent="0.25">
      <c r="A29" t="s">
        <v>38</v>
      </c>
      <c r="B29">
        <f>'NEWT - UK'!$G$22</f>
        <v>99146.631189844004</v>
      </c>
    </row>
    <row r="30" spans="1:2" x14ac:dyDescent="0.25">
      <c r="A30" t="s">
        <v>39</v>
      </c>
      <c r="B30">
        <f>'NEWT - UK'!$G$23</f>
        <v>6445095.42782949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1829346.356658119</v>
      </c>
    </row>
    <row r="41" spans="1:2" x14ac:dyDescent="0.25">
      <c r="A41" t="s">
        <v>42</v>
      </c>
      <c r="B41">
        <f>'NEWT - UK'!$G$27</f>
        <v>9620340.8200607151</v>
      </c>
    </row>
    <row r="42" spans="1:2" x14ac:dyDescent="0.25">
      <c r="A42" t="s">
        <v>43</v>
      </c>
      <c r="B42">
        <f>'NEWT - UK'!$G$28</f>
        <v>17.119627877999999</v>
      </c>
    </row>
    <row r="43" spans="1:2" x14ac:dyDescent="0.25">
      <c r="A43" t="s">
        <v>44</v>
      </c>
      <c r="B43">
        <f>'NEWT - UK'!$G$29</f>
        <v>2458.1906143239999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2024-08-28T14:42:04Z</dcterms:created>
  <dcterms:modified xsi:type="dcterms:W3CDTF">2024-08-28T14:42:04Z</dcterms:modified>
</cp:coreProperties>
</file>