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7DE0820-3147-48A6-B9AA-8A1D1CD33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J20" i="5" s="1"/>
  <c r="H19" i="5"/>
  <c r="J18" i="5"/>
  <c r="H18" i="5"/>
  <c r="J14" i="5"/>
  <c r="H14" i="5"/>
  <c r="K13" i="5"/>
  <c r="I13" i="5"/>
  <c r="J13" i="5" s="1"/>
  <c r="G13" i="5"/>
  <c r="H13" i="5" s="1"/>
  <c r="J10" i="5"/>
  <c r="H10" i="5"/>
  <c r="H9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7" i="3" s="1"/>
  <c r="G8" i="2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<sst xmlns="http://schemas.openxmlformats.org/spreadsheetml/2006/main" count="83" uniqueCount="46">
  <si>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</si>
  <si>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</si>
  <si>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</si>
  <si>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</si>
  <si>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</si>
  <si>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</si>
  <si>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</si>
  <si>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</si>
  <si>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</si>
  <si>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</si>
  <si>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</si>
  <si>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</si>
  <si>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</si>
  <si>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</si>
  <si>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</si>
  <si>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</si>
  <si>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</si>
  <si>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</si>
  <si>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</si>
  <si>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</si>
  <si>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</si>
  <si>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</si>
  <si>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</si>
  <si>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</si>
  <si>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</si>
  <si>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</si>
  <si>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</si>
  <si>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</si>
  <si>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</si>
  <si>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</si>
  <si>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</si>
  <si>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</si>
  <si>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</si>
  <si>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</si>
  <si>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</si>
  <si>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</si>
  <si>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</si>
  <si>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</si>
  <si>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</si>
  <si>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</si>
  <si>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</si>
  <si>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</si>
  <si>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</si>
  <si>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</si>
  <si>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</si>
  <si>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22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</si>
</sst>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1"/>
      <name val="Calibri"/>
      <family val="2"/>
    </font>
    <font>
      <b/>
      <sz val="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10178214.021853633</c:v>
                </c:pt>
                <c:pt idx="1">
                  <c:v>304506.50283768214</c:v>
                </c:pt>
                <c:pt idx="2">
                  <c:v>430207.85514308303</c:v>
                </c:pt>
                <c:pt idx="3">
                  <c:v>171.75994367600001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9B-40CF-80EB-8CF0FED1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339996</c:v>
                </c:pt>
                <c:pt idx="1">
                  <c:v>11701</c:v>
                </c:pt>
                <c:pt idx="2">
                  <c:v>705822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89-4BC4-9025-4793D722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983988.91860648897</c:v>
                </c:pt>
                <c:pt idx="1">
                  <c:v>3032948.0699967341</c:v>
                </c:pt>
                <c:pt idx="2">
                  <c:v>482781.58188728901</c:v>
                </c:pt>
                <c:pt idx="3">
                  <c:v>5983001.9542008033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C0-453A-A62F-380D58D5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1780768.4763185231</c:v>
                </c:pt>
                <c:pt idx="1">
                  <c:v>8700588.5880494807</c:v>
                </c:pt>
                <c:pt idx="2">
                  <c:v>776.54176647999998</c:v>
                </c:pt>
                <c:pt idx="3">
                  <c:v>586.91855683200004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50-4CEA-9F11-B0595FE5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10913100.139778074</v>
      </c>
      <c r="H4" s="5"/>
      <c r="I4" s="1">
        <v>1057543</v>
      </c>
      <c r="J4" s="5"/>
      <c r="K4" s="3">
        <v>1046322.64906768</v>
      </c>
    </row>
    <row r="5" spans="1:11">
      <c r="E5" s="6" t="s">
        <v>7</v>
      </c>
      <c r="F5" s="6"/>
      <c r="G5" s="2">
        <v>10482720.524691315</v>
      </c>
      <c r="H5" s="4">
        <f>G5/G4</f>
        <v>0.96056302887590739</v>
      </c>
      <c r="I5">
        <v>351697</v>
      </c>
      <c r="J5" s="4">
        <f>I5/I4</f>
        <v>0.33256047271836703</v>
      </c>
      <c r="K5" s="2">
        <v>732857.74600668205</v>
      </c>
    </row>
    <row r="6" spans="1:11">
      <c r="F6" t="s">
        <v>8</v>
      </c>
    </row>
    <row r="7" spans="1:11">
      <c r="F7" t="s">
        <v>9</v>
      </c>
      <c r="G7" s="2">
        <v>10178214.021853633</v>
      </c>
      <c r="H7" s="4">
        <f>G7/G5</f>
        <v>0.97095157672853738</v>
      </c>
      <c r="I7">
        <v>339996</v>
      </c>
      <c r="J7" s="4">
        <f>I7/I5</f>
        <v>0.9667298839626155</v>
      </c>
      <c r="K7" s="2">
        <v>700053.26821923605</v>
      </c>
    </row>
    <row r="8" spans="1:11">
      <c r="F8" t="s">
        <v>10</v>
      </c>
      <c r="G8" s="2">
        <f>G5-G7</f>
        <v>304506.50283768214</v>
      </c>
      <c r="H8" s="4">
        <f>1-H7</f>
        <v>2.904842327146262E-2</v>
      </c>
      <c r="I8">
        <f>I5-I7</f>
        <v>11701</v>
      </c>
      <c r="J8" s="4">
        <f>1-J7</f>
        <v>3.3270116037384501E-2</v>
      </c>
      <c r="K8" s="2">
        <f>K5-K7</f>
        <v>32804.477787445998</v>
      </c>
    </row>
    <row r="9" spans="1:11">
      <c r="E9" s="6" t="s">
        <v>11</v>
      </c>
      <c r="F9" s="6"/>
      <c r="G9" s="2">
        <v>430207.85514308303</v>
      </c>
      <c r="H9" s="4">
        <f>1-H5-H10</f>
        <v>3.9421232246828038E-2</v>
      </c>
      <c r="I9">
        <v>705822</v>
      </c>
      <c r="J9" s="4">
        <f>1-J5-J10</f>
        <v>0.6674168331689585</v>
      </c>
      <c r="K9" s="2">
        <v>313277.73371091398</v>
      </c>
    </row>
    <row r="10" spans="1:11">
      <c r="E10" s="6" t="s">
        <v>12</v>
      </c>
      <c r="F10" s="6"/>
      <c r="G10" s="2">
        <v>171.75994367600001</v>
      </c>
      <c r="H10" s="4">
        <f>G10/G4</f>
        <v>1.5738877264576524E-5</v>
      </c>
      <c r="I10">
        <v>24</v>
      </c>
      <c r="J10" s="4">
        <f>I10/I4</f>
        <v>2.2694112674378254E-5</v>
      </c>
      <c r="K10" s="2">
        <v>187.169350084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2891897.8499046718</v>
      </c>
      <c r="H13" s="5">
        <f>G13/G5</f>
        <v>0.27587283693131076</v>
      </c>
      <c r="I13" s="1">
        <f>I14+I15</f>
        <v>107189</v>
      </c>
      <c r="J13" s="5">
        <f>I13/I5</f>
        <v>0.30477655481849431</v>
      </c>
      <c r="K13" s="3">
        <f>K14+K15</f>
        <v>70120.012276980997</v>
      </c>
    </row>
    <row r="14" spans="1:11">
      <c r="E14" s="6" t="s">
        <v>15</v>
      </c>
      <c r="F14" s="6"/>
      <c r="G14" s="2">
        <v>2784143.7057542419</v>
      </c>
      <c r="H14" s="4">
        <f>G14/G7</f>
        <v>0.27353951290240208</v>
      </c>
      <c r="I14">
        <v>101173</v>
      </c>
      <c r="J14" s="4">
        <f>I14/I7</f>
        <v>0.29757114789585759</v>
      </c>
      <c r="K14" s="2">
        <v>70120.012276980997</v>
      </c>
    </row>
    <row r="15" spans="1:11">
      <c r="E15" s="6" t="s">
        <v>16</v>
      </c>
      <c r="F15" s="6"/>
      <c r="G15" s="2">
        <v>107754.14415043</v>
      </c>
      <c r="H15" s="4">
        <f>G15/G8</f>
        <v>0.35386483751996778</v>
      </c>
      <c r="I15">
        <v>6016</v>
      </c>
      <c r="J15" s="4">
        <f>I15/I8</f>
        <v>0.51414409024869667</v>
      </c>
      <c r="K15" s="2">
        <v>0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983988.91860648897</v>
      </c>
      <c r="H18" s="4">
        <f>G18/G5</f>
        <v>9.3867705076060348E-2</v>
      </c>
      <c r="I18">
        <v>40073</v>
      </c>
      <c r="J18" s="4">
        <f>I18/I5</f>
        <v>0.11394183060987156</v>
      </c>
      <c r="K18" s="2">
        <v>28808.885778732001</v>
      </c>
    </row>
    <row r="19" spans="2:11">
      <c r="E19" s="6" t="s">
        <v>20</v>
      </c>
      <c r="F19" s="6"/>
      <c r="G19" s="2">
        <v>3032948.0699967341</v>
      </c>
      <c r="H19" s="4">
        <f>G19/G5</f>
        <v>0.2893283344579145</v>
      </c>
      <c r="I19">
        <v>102552</v>
      </c>
      <c r="J19" s="4">
        <f>I19/I5</f>
        <v>0.29159191008168961</v>
      </c>
      <c r="K19" s="2">
        <v>111955.264693465</v>
      </c>
    </row>
    <row r="20" spans="2:11">
      <c r="E20" s="6" t="s">
        <v>21</v>
      </c>
      <c r="F20" s="6"/>
      <c r="G20" s="2">
        <v>6465783.5360880923</v>
      </c>
      <c r="H20" s="4">
        <f>1-H18-H19</f>
        <v>0.61680396046602515</v>
      </c>
      <c r="I20">
        <v>209072</v>
      </c>
      <c r="J20" s="4">
        <f>1-J18-J19</f>
        <v>0.59446625930843877</v>
      </c>
      <c r="K20" s="2">
        <v>592093.59553448495</v>
      </c>
    </row>
    <row r="21" spans="2:11">
      <c r="F21" t="s">
        <v>22</v>
      </c>
    </row>
    <row r="22" spans="2:11">
      <c r="F22" t="s">
        <v>23</v>
      </c>
      <c r="G22" s="2">
        <v>482781.58188728901</v>
      </c>
      <c r="H22" s="4">
        <f>G22/G20</f>
        <v>7.4667142689311239E-2</v>
      </c>
      <c r="I22">
        <v>27418</v>
      </c>
      <c r="J22" s="4">
        <f>I22/I20</f>
        <v>0.13114142496364889</v>
      </c>
      <c r="K22" s="2">
        <v>3607.9387734779998</v>
      </c>
    </row>
    <row r="23" spans="2:11">
      <c r="F23" t="s">
        <v>24</v>
      </c>
      <c r="G23" s="2">
        <f>G20-G22</f>
        <v>5983001.9542008033</v>
      </c>
      <c r="H23" s="4">
        <f>1-H22</f>
        <v>0.92533285731068871</v>
      </c>
      <c r="I23">
        <f>I20-I22</f>
        <v>181654</v>
      </c>
      <c r="J23" s="4">
        <f>1-J22</f>
        <v>0.86885857503635111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1780768.4763185231</v>
      </c>
      <c r="H26" s="4">
        <f>G26/G5</f>
        <v>0.16987655753332806</v>
      </c>
      <c r="I26">
        <v>63719</v>
      </c>
      <c r="J26" s="4">
        <f>I26/I5</f>
        <v>0.18117584170464918</v>
      </c>
      <c r="K26" s="2">
        <v>128726.874692151</v>
      </c>
    </row>
    <row r="27" spans="2:11">
      <c r="E27" s="6" t="s">
        <v>27</v>
      </c>
      <c r="F27" s="6"/>
      <c r="G27" s="2">
        <v>8700588.5880494807</v>
      </c>
      <c r="H27" s="4">
        <f>G27/G5</f>
        <v>0.8299933750552495</v>
      </c>
      <c r="I27">
        <v>287907</v>
      </c>
      <c r="J27" s="4">
        <f>I27/I5</f>
        <v>0.81862227997395487</v>
      </c>
      <c r="K27" s="2">
        <v>604130.87131453096</v>
      </c>
    </row>
    <row r="28" spans="2:11">
      <c r="E28" s="6" t="s">
        <v>28</v>
      </c>
      <c r="F28" s="6"/>
      <c r="G28" s="2">
        <v>776.54176647999998</v>
      </c>
      <c r="H28" s="4">
        <f>G28/G5</f>
        <v>7.4078266672369074E-5</v>
      </c>
      <c r="I28">
        <v>2</v>
      </c>
      <c r="J28" s="4">
        <f>I28/I5</f>
        <v>5.6867132787598413E-6</v>
      </c>
      <c r="K28" s="2">
        <v>0</v>
      </c>
    </row>
    <row r="29" spans="2:11">
      <c r="E29" s="6" t="s">
        <v>29</v>
      </c>
      <c r="F29" s="6"/>
      <c r="G29" s="2">
        <v>586.91855683200004</v>
      </c>
      <c r="H29" s="4">
        <f>G29/G5</f>
        <v>5.5989144750120394E-5</v>
      </c>
      <c r="I29">
        <v>69</v>
      </c>
      <c r="J29" s="4">
        <f>I29/I5</f>
        <v>1.9619160811721454E-4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11747603.222369451</v>
      </c>
      <c r="H4" s="5"/>
      <c r="I4" s="1">
        <v>3926031</v>
      </c>
      <c r="J4" s="5"/>
      <c r="K4" s="3">
        <v>423838641.57981169</v>
      </c>
    </row>
    <row r="5" spans="1:11">
      <c r="E5" s="6" t="s">
        <v>7</v>
      </c>
      <c r="F5" s="6"/>
      <c r="G5" s="2">
        <v>9765193.8360389769</v>
      </c>
      <c r="H5" s="4">
        <f>G5/G4</f>
        <v>0.83124988571663483</v>
      </c>
      <c r="I5">
        <v>471827</v>
      </c>
      <c r="J5" s="4">
        <f>I5/I4</f>
        <v>0.12017913256415957</v>
      </c>
      <c r="K5" s="2">
        <v>110274033.15662317</v>
      </c>
    </row>
    <row r="6" spans="1:11">
      <c r="F6" t="s">
        <v>8</v>
      </c>
    </row>
    <row r="7" spans="1:11">
      <c r="F7" t="s">
        <v>9</v>
      </c>
      <c r="G7" s="2">
        <v>9351996.3364938237</v>
      </c>
      <c r="H7" s="4">
        <f>G7/G5</f>
        <v>0.95768670786439225</v>
      </c>
      <c r="I7">
        <v>458061</v>
      </c>
      <c r="J7" s="4">
        <f>I7/I5</f>
        <v>0.97082405203602162</v>
      </c>
      <c r="K7" s="2">
        <v>110064091.15348122</v>
      </c>
    </row>
    <row r="8" spans="1:11">
      <c r="F8" t="s">
        <v>10</v>
      </c>
      <c r="G8" s="2">
        <f>G5-G7</f>
        <v>413197.49954515323</v>
      </c>
      <c r="H8" s="4">
        <f>1-H7</f>
        <v>4.231329213560775E-2</v>
      </c>
      <c r="I8">
        <f>I5-I7</f>
        <v>13766</v>
      </c>
      <c r="J8" s="4">
        <f>1-J7</f>
        <v>2.9175947963978377E-2</v>
      </c>
      <c r="K8" s="2">
        <f>K5-K7</f>
        <v>209942.00314195454</v>
      </c>
    </row>
    <row r="9" spans="1:11">
      <c r="E9" s="6" t="s">
        <v>11</v>
      </c>
      <c r="F9" s="6"/>
      <c r="G9" s="2">
        <v>1740927.033437181</v>
      </c>
      <c r="H9" s="4">
        <f>1-H5-H10</f>
        <v>0.14819423166439238</v>
      </c>
      <c r="I9">
        <v>3433742</v>
      </c>
      <c r="J9" s="4">
        <f>1-J5-J10</f>
        <v>0.87460898805944221</v>
      </c>
      <c r="K9" s="2">
        <v>309900789.25756145</v>
      </c>
    </row>
    <row r="10" spans="1:11">
      <c r="E10" s="6" t="s">
        <v>12</v>
      </c>
      <c r="F10" s="6"/>
      <c r="G10" s="2">
        <v>241482.35289329299</v>
      </c>
      <c r="H10" s="4">
        <f>G10/G4</f>
        <v>2.0555882618972794E-2</v>
      </c>
      <c r="I10">
        <v>20462</v>
      </c>
      <c r="J10" s="4">
        <f>I10/I4</f>
        <v>5.2118793763981999E-3</v>
      </c>
      <c r="K10" s="2">
        <v>3663819.1656270931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1859359.0927545191</v>
      </c>
      <c r="H13" s="5">
        <f>G13/G5</f>
        <v>0.19040677778381149</v>
      </c>
      <c r="I13" s="1">
        <f>I14+I15</f>
        <v>59807</v>
      </c>
      <c r="J13" s="5">
        <f>I13/I5</f>
        <v>0.12675620513450905</v>
      </c>
      <c r="K13" s="3">
        <f>K14+K15</f>
        <v>1271540.8025903259</v>
      </c>
    </row>
    <row r="14" spans="1:11">
      <c r="E14" s="6" t="s">
        <v>15</v>
      </c>
      <c r="F14" s="6"/>
      <c r="G14" s="2">
        <v>1782922.486501649</v>
      </c>
      <c r="H14" s="4">
        <f>G14/G7</f>
        <v>0.19064619171676112</v>
      </c>
      <c r="I14">
        <v>55848</v>
      </c>
      <c r="J14" s="4">
        <f>I14/I7</f>
        <v>0.12192262602579132</v>
      </c>
      <c r="K14" s="2">
        <v>1271459.6252887959</v>
      </c>
    </row>
    <row r="15" spans="1:11">
      <c r="E15" s="6" t="s">
        <v>16</v>
      </c>
      <c r="F15" s="6"/>
      <c r="G15" s="2">
        <v>76436.606252869999</v>
      </c>
      <c r="H15" s="4">
        <f>G15/G8</f>
        <v>0.18498806584505284</v>
      </c>
      <c r="I15">
        <v>3959</v>
      </c>
      <c r="J15" s="4">
        <f>I15/I8</f>
        <v>0.28759261949731224</v>
      </c>
      <c r="K15" s="2">
        <v>81.177301529999994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767272.45532510499</v>
      </c>
      <c r="H18" s="4">
        <f>G18/G5</f>
        <v>7.8572168479999288E-2</v>
      </c>
      <c r="I18">
        <v>28852</v>
      </c>
      <c r="J18" s="4">
        <f>I18/I5</f>
        <v>6.114953150201239E-2</v>
      </c>
      <c r="K18" s="2">
        <v>912210.72104403202</v>
      </c>
    </row>
    <row r="19" spans="2:11">
      <c r="E19" s="6" t="s">
        <v>20</v>
      </c>
      <c r="F19" s="6"/>
      <c r="G19" s="2">
        <v>2748063.411898593</v>
      </c>
      <c r="H19" s="4">
        <f>G19/G5</f>
        <v>0.2814141181465048</v>
      </c>
      <c r="I19">
        <v>98717</v>
      </c>
      <c r="J19" s="4">
        <f>I19/I5</f>
        <v>0.20922287194247044</v>
      </c>
      <c r="K19" s="2">
        <v>1455086.5428529149</v>
      </c>
    </row>
    <row r="20" spans="2:11">
      <c r="E20" s="6" t="s">
        <v>21</v>
      </c>
      <c r="F20" s="6"/>
      <c r="G20" s="2">
        <v>6237272.6969209285</v>
      </c>
      <c r="H20" s="4">
        <f>1-H18-H19</f>
        <v>0.640013713373496</v>
      </c>
      <c r="I20">
        <v>343315</v>
      </c>
      <c r="J20" s="4">
        <f>1-J18-J19</f>
        <v>0.72962759655551712</v>
      </c>
      <c r="K20" s="2">
        <v>107365070.18113951</v>
      </c>
    </row>
    <row r="21" spans="2:11">
      <c r="F21" t="s">
        <v>22</v>
      </c>
    </row>
    <row r="22" spans="2:11">
      <c r="F22" t="s">
        <v>23</v>
      </c>
      <c r="G22" s="2">
        <v>905685.92799453402</v>
      </c>
      <c r="H22" s="4">
        <f>G22/G20</f>
        <v>0.14520544026263785</v>
      </c>
      <c r="I22">
        <v>105751</v>
      </c>
      <c r="J22" s="4">
        <f>I22/I20</f>
        <v>0.30802906951342063</v>
      </c>
      <c r="K22" s="2">
        <v>526117.15324332297</v>
      </c>
    </row>
    <row r="23" spans="2:11">
      <c r="F23" t="s">
        <v>24</v>
      </c>
      <c r="G23" s="2">
        <f>G20-G22</f>
        <v>5331586.7689263942</v>
      </c>
      <c r="H23" s="4">
        <f>1-H22</f>
        <v>0.85479455973736218</v>
      </c>
      <c r="I23">
        <f>I20-I22</f>
        <v>237564</v>
      </c>
      <c r="J23" s="4">
        <f>1-J22</f>
        <v>0.69197093048657932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1285515.1582094601</v>
      </c>
      <c r="H26" s="4">
        <f>G26/G5</f>
        <v>0.1316425643764691</v>
      </c>
      <c r="I26">
        <v>55995</v>
      </c>
      <c r="J26" s="4">
        <f>I26/I5</f>
        <v>0.11867697270397837</v>
      </c>
      <c r="K26" s="2">
        <v>104820383.20469759</v>
      </c>
    </row>
    <row r="27" spans="2:11">
      <c r="E27" s="6" t="s">
        <v>27</v>
      </c>
      <c r="F27" s="6"/>
      <c r="G27" s="2">
        <v>8342693.480837984</v>
      </c>
      <c r="H27" s="4">
        <f>G27/G5</f>
        <v>0.8543295321029698</v>
      </c>
      <c r="I27">
        <v>411871</v>
      </c>
      <c r="J27" s="4">
        <f>I27/I5</f>
        <v>0.87292800115296498</v>
      </c>
      <c r="K27" s="2">
        <v>5371646.8129664874</v>
      </c>
    </row>
    <row r="28" spans="2:11">
      <c r="E28" s="6" t="s">
        <v>28</v>
      </c>
      <c r="F28" s="6"/>
      <c r="G28" s="2">
        <v>13886.425425683999</v>
      </c>
      <c r="H28" s="4">
        <f>G28/G5</f>
        <v>1.4220327480275296E-3</v>
      </c>
      <c r="I28">
        <v>275</v>
      </c>
      <c r="J28" s="4">
        <f>I28/I5</f>
        <v>5.8284074459494684E-4</v>
      </c>
      <c r="K28" s="2">
        <v>112.241981444</v>
      </c>
    </row>
    <row r="29" spans="2:11">
      <c r="E29" s="6" t="s">
        <v>29</v>
      </c>
      <c r="F29" s="6"/>
      <c r="G29" s="2">
        <v>74732.740177221</v>
      </c>
      <c r="H29" s="4">
        <f>G29/G5</f>
        <v>7.6529704818982473E-3</v>
      </c>
      <c r="I29">
        <v>1505</v>
      </c>
      <c r="J29" s="4">
        <f>I29/I5</f>
        <v>3.1897284386014366E-3</v>
      </c>
      <c r="K29" s="2">
        <v>691.85019710699999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G1" sqref="G1"/>
    </sheetView>
  </sheetViews>
  <sheetFormatPr defaultRowHeight="30" customHeight="1"/>
  <cols>
    <col min="5" max="5" width="50.7109375" customWidth="1"/>
  </cols>
  <sheetData>
    <row r="1" spans="1:5" ht="63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10178214.021853633</v>
      </c>
    </row>
    <row r="4" spans="1:5">
      <c r="A4" t="s">
        <v>32</v>
      </c>
      <c r="B4">
        <f>'NEWT - UK'!$G$8</f>
        <v>304506.50283768214</v>
      </c>
    </row>
    <row r="5" spans="1:5">
      <c r="A5" t="s">
        <v>33</v>
      </c>
      <c r="B5">
        <f>'NEWT - UK'!$G$9</f>
        <v>430207.85514308303</v>
      </c>
    </row>
    <row r="6" spans="1:5">
      <c r="A6" t="s">
        <v>34</v>
      </c>
      <c r="B6">
        <f>'NEWT - UK'!$G$10</f>
        <v>171.75994367600001</v>
      </c>
    </row>
    <row r="15" spans="1:5">
      <c r="A15" t="s">
        <v>35</v>
      </c>
    </row>
    <row r="16" spans="1:5">
      <c r="A16" t="s">
        <v>31</v>
      </c>
      <c r="B16">
        <f>'NEWT - UK'!$I$7</f>
        <v>339996</v>
      </c>
    </row>
    <row r="17" spans="1:2">
      <c r="A17" t="s">
        <v>32</v>
      </c>
      <c r="B17">
        <f>'NEWT - UK'!$I$8</f>
        <v>11701</v>
      </c>
    </row>
    <row r="18" spans="1:2">
      <c r="A18" t="s">
        <v>33</v>
      </c>
      <c r="B18">
        <f>'NEWT - UK'!$I$9</f>
        <v>705822</v>
      </c>
    </row>
    <row r="19" spans="1:2">
      <c r="A19" t="s">
        <v>34</v>
      </c>
      <c r="B19">
        <f>'NEWT - UK'!$I$10</f>
        <v>24</v>
      </c>
    </row>
    <row r="27" spans="1:2">
      <c r="A27" t="s">
        <v>18</v>
      </c>
    </row>
    <row r="28" spans="1:2">
      <c r="A28" t="s">
        <v>36</v>
      </c>
      <c r="B28">
        <f>'NEWT - UK'!$G$18</f>
        <v>983988.91860648897</v>
      </c>
    </row>
    <row r="29" spans="1:2">
      <c r="A29" t="s">
        <v>37</v>
      </c>
      <c r="B29">
        <f>'NEWT - UK'!$G$19</f>
        <v>3032948.0699967341</v>
      </c>
    </row>
    <row r="30" spans="1:2">
      <c r="A30" t="s">
        <v>38</v>
      </c>
      <c r="B30">
        <f>'NEWT - UK'!$G$22</f>
        <v>482781.58188728901</v>
      </c>
    </row>
    <row r="31" spans="1:2">
      <c r="A31" t="s">
        <v>39</v>
      </c>
      <c r="B31">
        <f>'NEWT - UK'!$G$23</f>
        <v>5983001.9542008033</v>
      </c>
    </row>
    <row r="40" spans="1:2">
      <c r="A40" t="s">
        <v>40</v>
      </c>
    </row>
    <row r="41" spans="1:2">
      <c r="A41" t="s">
        <v>41</v>
      </c>
      <c r="B41">
        <f>'NEWT - UK'!$G$26</f>
        <v>1780768.4763185231</v>
      </c>
    </row>
    <row r="42" spans="1:2">
      <c r="A42" t="s">
        <v>42</v>
      </c>
      <c r="B42">
        <f>'NEWT - UK'!$G$27</f>
        <v>8700588.5880494807</v>
      </c>
    </row>
    <row r="43" spans="1:2">
      <c r="A43" t="s">
        <v>43</v>
      </c>
      <c r="B43">
        <f>'NEWT - UK'!$G$28</f>
        <v>776.54176647999998</v>
      </c>
    </row>
    <row r="44" spans="1:2">
      <c r="A44" t="s">
        <v>44</v>
      </c>
      <c r="B44">
        <f>'NEWT - UK'!$G$29</f>
        <v>586.91855683200004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2023-11-10T10:31:34Z</dcterms:created>
  <dcterms:modified xsi:type="dcterms:W3CDTF">2023-11-10T10:31:34Z</dcterms:modified>
</cp:coreProperties>
</file>