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9C24CDB2-F1AC-4ABE-9BE4-CCB48B4FEB1C}" xr6:coauthVersionLast="47" xr6:coauthVersionMax="47" xr10:uidLastSave="{00000000-0000-0000-0000-000000000000}"/>
  <bookViews>
    <workbookView xWindow="-12240" yWindow="-16320" windowWidth="29040" windowHeight="157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2" i="3"/>
  <c r="J29" i="5"/>
  <c r="H29" i="5"/>
  <c r="J28" i="5"/>
  <c r="H28" i="5"/>
  <c r="J27" i="5"/>
  <c r="H27" i="5"/>
  <c r="J26" i="5"/>
  <c r="H26" i="5"/>
  <c r="K23" i="5"/>
  <c r="I23" i="5"/>
  <c r="G23" i="5"/>
  <c r="J22" i="5"/>
  <c r="J23" i="5" s="1"/>
  <c r="H22" i="5"/>
  <c r="H23" i="5" s="1"/>
  <c r="J20" i="5"/>
  <c r="H20" i="5"/>
  <c r="J19" i="5"/>
  <c r="H19" i="5"/>
  <c r="J18" i="5"/>
  <c r="H18" i="5"/>
  <c r="J15" i="5"/>
  <c r="H15" i="5"/>
  <c r="J14" i="5"/>
  <c r="H14" i="5"/>
  <c r="K13" i="5"/>
  <c r="I13" i="5"/>
  <c r="J13" i="5" s="1"/>
  <c r="G13" i="5"/>
  <c r="H13" i="5" s="1"/>
  <c r="J10" i="5"/>
  <c r="H10" i="5"/>
  <c r="K8" i="5"/>
  <c r="J8" i="5"/>
  <c r="I8" i="5"/>
  <c r="H8" i="5"/>
  <c r="G8" i="5"/>
  <c r="J7" i="5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K23" i="2"/>
  <c r="I23" i="2"/>
  <c r="G23" i="2"/>
  <c r="B30" i="3" s="1"/>
  <c r="J22" i="2"/>
  <c r="J23" i="2" s="1"/>
  <c r="H22" i="2"/>
  <c r="H23" i="2" s="1"/>
  <c r="H20" i="2"/>
  <c r="J19" i="2"/>
  <c r="J20" i="2" s="1"/>
  <c r="H19" i="2"/>
  <c r="J18" i="2"/>
  <c r="H18" i="2"/>
  <c r="J15" i="2"/>
  <c r="H15" i="2"/>
  <c r="J14" i="2"/>
  <c r="H14" i="2"/>
  <c r="K13" i="2"/>
  <c r="I13" i="2"/>
  <c r="J13" i="2" s="1"/>
  <c r="H13" i="2"/>
  <c r="G13" i="2"/>
  <c r="J10" i="2"/>
  <c r="H10" i="2"/>
  <c r="K8" i="2"/>
  <c r="I8" i="2"/>
  <c r="H8" i="2"/>
  <c r="G8" i="2"/>
  <c r="B3" i="3" s="1"/>
  <c r="J7" i="2"/>
  <c r="J8" i="2" s="1"/>
  <c r="H7" i="2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<sst xmlns="http://schemas.openxmlformats.org/spreadsheetml/2006/main" count="82" uniqueCount="45">
  <si>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19 September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</si>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</sst>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11954135.295128789</c:v>
                </c:pt>
                <c:pt idx="1">
                  <c:v>211102.6650319621</c:v>
                </c:pt>
                <c:pt idx="2">
                  <c:v>623911.51027350302</c:v>
                </c:pt>
                <c:pt idx="3">
                  <c:v>32.702364115000002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9D2-4057-BE2C-B986475AE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360995</c:v>
                </c:pt>
                <c:pt idx="1">
                  <c:v>6514</c:v>
                </c:pt>
                <c:pt idx="2">
                  <c:v>1074668</c:v>
                </c:pt>
                <c:pt idx="3">
                  <c:v>21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E1C-4896-90C5-24334A418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1119941.8550072899</c:v>
                </c:pt>
                <c:pt idx="1">
                  <c:v>4759019.7421640214</c:v>
                </c:pt>
                <c:pt idx="2">
                  <c:v>167962.83012706399</c:v>
                </c:pt>
                <c:pt idx="3">
                  <c:v>6118313.5328623746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869-4629-B4DD-F1A33E0E5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1949728.2600606009</c:v>
                </c:pt>
                <c:pt idx="1">
                  <c:v>10214743.341811653</c:v>
                </c:pt>
                <c:pt idx="2">
                  <c:v>6.0497608999999999</c:v>
                </c:pt>
                <c:pt idx="3">
                  <c:v>760.30852759499999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205-4C0B-83B8-C4E32A65B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12789182.172798367</v>
      </c>
      <c r="H4" s="5"/>
      <c r="I4" s="1">
        <v>1442198</v>
      </c>
      <c r="J4" s="5"/>
      <c r="K4" s="3">
        <v>1223413.6068283331</v>
      </c>
    </row>
    <row r="5" spans="1:11" x14ac:dyDescent="0.25">
      <c r="E5" s="6" t="s">
        <v>7</v>
      </c>
      <c r="F5" s="6"/>
      <c r="G5" s="2">
        <v>12165237.960160751</v>
      </c>
      <c r="H5" s="4">
        <f>G5/G4</f>
        <v>0.95121312651525924</v>
      </c>
      <c r="I5">
        <v>367509</v>
      </c>
      <c r="J5" s="4">
        <f>I5/I4</f>
        <v>0.25482562033784545</v>
      </c>
      <c r="K5" s="2">
        <v>326077.70652906998</v>
      </c>
    </row>
    <row r="6" spans="1:11" x14ac:dyDescent="0.25">
      <c r="F6" t="s">
        <v>8</v>
      </c>
    </row>
    <row r="7" spans="1:11" x14ac:dyDescent="0.25">
      <c r="F7" t="s">
        <v>9</v>
      </c>
      <c r="G7" s="2">
        <v>11954135.295128789</v>
      </c>
      <c r="H7" s="4">
        <f>G7/G5</f>
        <v>0.98264705830471299</v>
      </c>
      <c r="I7">
        <v>360995</v>
      </c>
      <c r="J7" s="4">
        <f>I7/I5</f>
        <v>0.98227526400713994</v>
      </c>
      <c r="K7" s="2">
        <v>275279.844623702</v>
      </c>
    </row>
    <row r="8" spans="1:11" x14ac:dyDescent="0.25">
      <c r="F8" t="s">
        <v>10</v>
      </c>
      <c r="G8" s="2">
        <f>G5-G7</f>
        <v>211102.6650319621</v>
      </c>
      <c r="H8" s="4">
        <f>1-H7</f>
        <v>1.7352941695287005E-2</v>
      </c>
      <c r="I8">
        <f>I5-I7</f>
        <v>6514</v>
      </c>
      <c r="J8" s="4">
        <f>1-J7</f>
        <v>1.7724735992860063E-2</v>
      </c>
      <c r="K8" s="2">
        <f>K5-K7</f>
        <v>50797.861905367987</v>
      </c>
    </row>
    <row r="9" spans="1:11" x14ac:dyDescent="0.25">
      <c r="E9" s="6" t="s">
        <v>11</v>
      </c>
      <c r="F9" s="6"/>
      <c r="G9" s="2">
        <v>623911.51027350302</v>
      </c>
      <c r="H9" s="4">
        <f>1-H5-H10</f>
        <v>4.8784316451486155E-2</v>
      </c>
      <c r="I9">
        <v>1074668</v>
      </c>
      <c r="J9" s="4">
        <f>1-J5-J10</f>
        <v>0.7451598185547339</v>
      </c>
      <c r="K9" s="2">
        <v>896880.271670021</v>
      </c>
    </row>
    <row r="10" spans="1:11" x14ac:dyDescent="0.25">
      <c r="E10" s="6" t="s">
        <v>12</v>
      </c>
      <c r="F10" s="6"/>
      <c r="G10" s="2">
        <v>32.702364115000002</v>
      </c>
      <c r="H10" s="4">
        <f>G10/G4</f>
        <v>2.5570332546013366E-6</v>
      </c>
      <c r="I10">
        <v>21</v>
      </c>
      <c r="J10" s="4">
        <f>I10/I4</f>
        <v>1.4561107420756374E-5</v>
      </c>
      <c r="K10" s="2">
        <v>455.62862924199999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2995868.4184245472</v>
      </c>
      <c r="H13" s="5">
        <f>G13/G5</f>
        <v>0.24626467877040689</v>
      </c>
      <c r="I13" s="1">
        <f>I14+I15</f>
        <v>95366</v>
      </c>
      <c r="J13" s="5">
        <f>I13/I5</f>
        <v>0.25949296479814099</v>
      </c>
      <c r="K13" s="3">
        <f>K14+K15</f>
        <v>46901.259425445998</v>
      </c>
    </row>
    <row r="14" spans="1:11" x14ac:dyDescent="0.25">
      <c r="E14" s="6" t="s">
        <v>15</v>
      </c>
      <c r="F14" s="6"/>
      <c r="G14" s="2">
        <v>2995868.4184245472</v>
      </c>
      <c r="H14" s="4">
        <f>G14/G7</f>
        <v>0.25061356128747669</v>
      </c>
      <c r="I14">
        <v>95366</v>
      </c>
      <c r="J14" s="4">
        <f>I14/I7</f>
        <v>0.26417540409146939</v>
      </c>
      <c r="K14" s="2">
        <v>46901.259425445998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1119941.8550072899</v>
      </c>
      <c r="H18" s="4">
        <f>G18/G5</f>
        <v>9.2060825992465095E-2</v>
      </c>
      <c r="I18">
        <v>38351</v>
      </c>
      <c r="J18" s="4">
        <f>I18/I5</f>
        <v>0.10435390697914881</v>
      </c>
      <c r="K18" s="2">
        <v>42557.729217141998</v>
      </c>
    </row>
    <row r="19" spans="2:11" x14ac:dyDescent="0.25">
      <c r="E19" s="6" t="s">
        <v>20</v>
      </c>
      <c r="F19" s="6"/>
      <c r="G19" s="2">
        <v>4759019.7421640214</v>
      </c>
      <c r="H19" s="4">
        <f>G19/G5</f>
        <v>0.39119824517605539</v>
      </c>
      <c r="I19">
        <v>133964</v>
      </c>
      <c r="J19" s="4">
        <f>I19/I5</f>
        <v>0.36451896416142188</v>
      </c>
      <c r="K19" s="2">
        <v>119457.65146011001</v>
      </c>
    </row>
    <row r="20" spans="2:11" x14ac:dyDescent="0.25">
      <c r="E20" s="6" t="s">
        <v>21</v>
      </c>
      <c r="F20" s="6"/>
      <c r="G20" s="2">
        <v>6286276.3629894387</v>
      </c>
      <c r="H20" s="4">
        <f>1-H18-H19</f>
        <v>0.51674092883147948</v>
      </c>
      <c r="I20">
        <v>195194</v>
      </c>
      <c r="J20" s="4">
        <f>1-J18-J19</f>
        <v>0.53112712885942925</v>
      </c>
      <c r="K20" s="2">
        <v>164062.32585181799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167962.83012706399</v>
      </c>
      <c r="H22" s="4">
        <f>G22/G20</f>
        <v>2.6718970091093683E-2</v>
      </c>
      <c r="I22">
        <v>7411</v>
      </c>
      <c r="J22" s="4">
        <f>I22/I20</f>
        <v>3.7967355553961697E-2</v>
      </c>
      <c r="K22" s="2">
        <v>8192.3941324360003</v>
      </c>
    </row>
    <row r="23" spans="2:11" x14ac:dyDescent="0.25">
      <c r="F23" t="s">
        <v>24</v>
      </c>
      <c r="G23" s="2">
        <f>G20-G22</f>
        <v>6118313.5328623746</v>
      </c>
      <c r="H23" s="4">
        <f>1-H22</f>
        <v>0.9732810299089063</v>
      </c>
      <c r="I23">
        <f>I20-I22</f>
        <v>187783</v>
      </c>
      <c r="J23" s="4">
        <f>1-J22</f>
        <v>0.96203264444603831</v>
      </c>
      <c r="K23" s="2">
        <f>K20-K22</f>
        <v>155869.931719382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1949728.2600606009</v>
      </c>
      <c r="H26" s="4">
        <f>G26/G5</f>
        <v>0.1602704580416475</v>
      </c>
      <c r="I26">
        <v>57911</v>
      </c>
      <c r="J26" s="4">
        <f>I26/I5</f>
        <v>0.15757709335009482</v>
      </c>
      <c r="K26" s="2">
        <v>107555.277417395</v>
      </c>
    </row>
    <row r="27" spans="2:11" x14ac:dyDescent="0.25">
      <c r="E27" s="6" t="s">
        <v>27</v>
      </c>
      <c r="F27" s="6"/>
      <c r="G27" s="2">
        <v>10214743.341811653</v>
      </c>
      <c r="H27" s="4">
        <f>G27/G5</f>
        <v>0.83966654620841263</v>
      </c>
      <c r="I27">
        <v>309515</v>
      </c>
      <c r="J27" s="4">
        <f>I27/I5</f>
        <v>0.84219706184066245</v>
      </c>
      <c r="K27" s="2">
        <v>218452.452611388</v>
      </c>
    </row>
    <row r="28" spans="2:11" x14ac:dyDescent="0.25">
      <c r="E28" s="6" t="s">
        <v>28</v>
      </c>
      <c r="F28" s="6"/>
      <c r="G28" s="2">
        <v>6.0497608999999999</v>
      </c>
      <c r="H28" s="4">
        <f>G28/G5</f>
        <v>4.9729901871315793E-7</v>
      </c>
      <c r="I28">
        <v>2</v>
      </c>
      <c r="J28" s="4">
        <f>I28/I5</f>
        <v>5.4420435962112491E-6</v>
      </c>
      <c r="K28" s="2">
        <v>0</v>
      </c>
    </row>
    <row r="29" spans="2:11" x14ac:dyDescent="0.25">
      <c r="E29" s="6" t="s">
        <v>29</v>
      </c>
      <c r="F29" s="6"/>
      <c r="G29" s="2">
        <v>760.30852759499999</v>
      </c>
      <c r="H29" s="4">
        <f>G29/G5</f>
        <v>6.2498450920967703E-5</v>
      </c>
      <c r="I29">
        <v>81</v>
      </c>
      <c r="J29" s="4">
        <f>I29/I5</f>
        <v>2.2040276564655559E-4</v>
      </c>
      <c r="K29" s="2">
        <v>69.976500286999993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14512369.00796742</v>
      </c>
      <c r="H4" s="5"/>
      <c r="I4" s="1">
        <v>4330266</v>
      </c>
      <c r="J4" s="5"/>
      <c r="K4" s="3">
        <v>93753602.968430772</v>
      </c>
    </row>
    <row r="5" spans="1:11" x14ac:dyDescent="0.25">
      <c r="E5" s="6" t="s">
        <v>7</v>
      </c>
      <c r="F5" s="6"/>
      <c r="G5" s="2">
        <v>10712409.908531826</v>
      </c>
      <c r="H5" s="4">
        <f>G5/G4</f>
        <v>0.73815721627879072</v>
      </c>
      <c r="I5">
        <v>409052</v>
      </c>
      <c r="J5" s="4">
        <f>I5/I4</f>
        <v>9.4463480996317545E-2</v>
      </c>
      <c r="K5" s="2">
        <v>4094401.6460086759</v>
      </c>
    </row>
    <row r="6" spans="1:11" x14ac:dyDescent="0.25">
      <c r="F6" t="s">
        <v>8</v>
      </c>
    </row>
    <row r="7" spans="1:11" x14ac:dyDescent="0.25">
      <c r="F7" t="s">
        <v>9</v>
      </c>
      <c r="G7" s="2">
        <v>10369509.197671251</v>
      </c>
      <c r="H7" s="4">
        <f>G7/G5</f>
        <v>0.96799032955343933</v>
      </c>
      <c r="I7">
        <v>397342</v>
      </c>
      <c r="J7" s="4">
        <f>I7/I5</f>
        <v>0.97137283279387465</v>
      </c>
      <c r="K7" s="2">
        <v>3642843.376046563</v>
      </c>
    </row>
    <row r="8" spans="1:11" x14ac:dyDescent="0.25">
      <c r="F8" t="s">
        <v>10</v>
      </c>
      <c r="G8" s="2">
        <f>G5-G7</f>
        <v>342900.71086057462</v>
      </c>
      <c r="H8" s="4">
        <f>1-H7</f>
        <v>3.2009670446560667E-2</v>
      </c>
      <c r="I8">
        <f>I5-I7</f>
        <v>11710</v>
      </c>
      <c r="J8" s="4">
        <f>1-J7</f>
        <v>2.8627167206125348E-2</v>
      </c>
      <c r="K8" s="2">
        <f>K5-K7</f>
        <v>451558.26996211288</v>
      </c>
    </row>
    <row r="9" spans="1:11" x14ac:dyDescent="0.25">
      <c r="E9" s="6" t="s">
        <v>11</v>
      </c>
      <c r="F9" s="6"/>
      <c r="G9" s="2">
        <v>3497842.7109260568</v>
      </c>
      <c r="H9" s="4">
        <f>1-H5-H10</f>
        <v>0.2410249290798567</v>
      </c>
      <c r="I9">
        <v>3897407</v>
      </c>
      <c r="J9" s="4">
        <f>1-J5-J10</f>
        <v>0.90003870431978084</v>
      </c>
      <c r="K9" s="2">
        <v>85641526.088160545</v>
      </c>
    </row>
    <row r="10" spans="1:11" x14ac:dyDescent="0.25">
      <c r="E10" s="6" t="s">
        <v>12</v>
      </c>
      <c r="F10" s="6"/>
      <c r="G10" s="2">
        <v>302116.38850953599</v>
      </c>
      <c r="H10" s="4">
        <f>G10/G4</f>
        <v>2.0817854641352586E-2</v>
      </c>
      <c r="I10">
        <v>23807</v>
      </c>
      <c r="J10" s="4">
        <f>I10/I4</f>
        <v>5.497814683901636E-3</v>
      </c>
      <c r="K10" s="2">
        <v>4017675.2342615412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1885018.1506506009</v>
      </c>
      <c r="H13" s="5">
        <f>G13/G5</f>
        <v>0.17596583464840074</v>
      </c>
      <c r="I13" s="1">
        <f>I14+I15</f>
        <v>51688</v>
      </c>
      <c r="J13" s="5">
        <f>I13/I5</f>
        <v>0.12636046272845505</v>
      </c>
      <c r="K13" s="3">
        <f>K14+K15</f>
        <v>746428.94046465296</v>
      </c>
    </row>
    <row r="14" spans="1:11" x14ac:dyDescent="0.25">
      <c r="E14" s="6" t="s">
        <v>15</v>
      </c>
      <c r="F14" s="6"/>
      <c r="G14" s="2">
        <v>1885018.1506506009</v>
      </c>
      <c r="H14" s="4">
        <f>G14/G7</f>
        <v>0.181784703086423</v>
      </c>
      <c r="I14">
        <v>51688</v>
      </c>
      <c r="J14" s="4">
        <f>I14/I7</f>
        <v>0.13008441091050027</v>
      </c>
      <c r="K14" s="2">
        <v>746428.94046465296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1028041.33510929</v>
      </c>
      <c r="H18" s="4">
        <f>G18/G5</f>
        <v>9.5967326109367174E-2</v>
      </c>
      <c r="I18">
        <v>35688</v>
      </c>
      <c r="J18" s="4">
        <f>I18/I5</f>
        <v>8.7245631362271786E-2</v>
      </c>
      <c r="K18" s="2">
        <v>525556.97444146196</v>
      </c>
    </row>
    <row r="19" spans="2:11" x14ac:dyDescent="0.25">
      <c r="E19" s="6" t="s">
        <v>20</v>
      </c>
      <c r="F19" s="6"/>
      <c r="G19" s="2">
        <v>4330123.7946240706</v>
      </c>
      <c r="H19" s="4">
        <f>G19/G5</f>
        <v>0.40421565563649436</v>
      </c>
      <c r="I19">
        <v>133213</v>
      </c>
      <c r="J19" s="4">
        <f>I19/I5</f>
        <v>0.32566275192396077</v>
      </c>
      <c r="K19" s="2">
        <v>659140.59911064396</v>
      </c>
    </row>
    <row r="20" spans="2:11" x14ac:dyDescent="0.25">
      <c r="E20" s="6" t="s">
        <v>21</v>
      </c>
      <c r="F20" s="6"/>
      <c r="G20" s="2">
        <v>5344658.8108139234</v>
      </c>
      <c r="H20" s="4">
        <f>1-H18-H19</f>
        <v>0.49981701825413843</v>
      </c>
      <c r="I20">
        <v>239555</v>
      </c>
      <c r="J20" s="4">
        <f>1-J18-J19</f>
        <v>0.58709161671376742</v>
      </c>
      <c r="K20" s="2">
        <v>2456481.2271555238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160128.656832751</v>
      </c>
      <c r="H22" s="4">
        <f>G22/G20</f>
        <v>2.9960501222035061E-2</v>
      </c>
      <c r="I22">
        <v>12088</v>
      </c>
      <c r="J22" s="4">
        <f>I22/I20</f>
        <v>5.0460228340047174E-2</v>
      </c>
      <c r="K22" s="2">
        <v>375947.855021731</v>
      </c>
    </row>
    <row r="23" spans="2:11" x14ac:dyDescent="0.25">
      <c r="F23" t="s">
        <v>24</v>
      </c>
      <c r="G23" s="2">
        <f>G20-G22</f>
        <v>5184530.1539811725</v>
      </c>
      <c r="H23" s="4">
        <f>1-H22</f>
        <v>0.97003949877796491</v>
      </c>
      <c r="I23">
        <f>I20-I22</f>
        <v>227467</v>
      </c>
      <c r="J23" s="4">
        <f>1-J22</f>
        <v>0.94953977165995285</v>
      </c>
      <c r="K23" s="2">
        <f>K20-K22</f>
        <v>2080533.3721337928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1578643.413118477</v>
      </c>
      <c r="H26" s="4">
        <f>G26/G5</f>
        <v>0.14736585199761421</v>
      </c>
      <c r="I26">
        <v>60181</v>
      </c>
      <c r="J26" s="4">
        <f>I26/I5</f>
        <v>0.14712310415301721</v>
      </c>
      <c r="K26" s="2">
        <v>455869.49471980199</v>
      </c>
    </row>
    <row r="27" spans="2:11" x14ac:dyDescent="0.25">
      <c r="E27" s="6" t="s">
        <v>27</v>
      </c>
      <c r="F27" s="6"/>
      <c r="G27" s="2">
        <v>9117974.5410643164</v>
      </c>
      <c r="H27" s="4">
        <f>G27/G5</f>
        <v>0.85115997417185907</v>
      </c>
      <c r="I27">
        <v>347506</v>
      </c>
      <c r="J27" s="4">
        <f>I27/I5</f>
        <v>0.84953991179605526</v>
      </c>
      <c r="K27" s="2">
        <v>3638021.5407323469</v>
      </c>
    </row>
    <row r="28" spans="2:11" x14ac:dyDescent="0.25">
      <c r="E28" s="6" t="s">
        <v>28</v>
      </c>
      <c r="F28" s="6"/>
      <c r="G28" s="2">
        <v>2118.2079380680002</v>
      </c>
      <c r="H28" s="4">
        <f>G28/G5</f>
        <v>1.977340258778716E-4</v>
      </c>
      <c r="I28">
        <v>61</v>
      </c>
      <c r="J28" s="4">
        <f>I28/I5</f>
        <v>1.4912529458357371E-4</v>
      </c>
      <c r="K28" s="2">
        <v>104.73184956599999</v>
      </c>
    </row>
    <row r="29" spans="2:11" x14ac:dyDescent="0.25">
      <c r="E29" s="6" t="s">
        <v>29</v>
      </c>
      <c r="F29" s="6"/>
      <c r="G29" s="2">
        <v>3074.1232901200001</v>
      </c>
      <c r="H29" s="4">
        <f>G29/G5</f>
        <v>2.8696841479820855E-4</v>
      </c>
      <c r="I29">
        <v>490</v>
      </c>
      <c r="J29" s="4">
        <f>I29/I5</f>
        <v>1.1978917105893627E-3</v>
      </c>
      <c r="K29" s="2">
        <v>137.52930531999999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11954135.295128789</v>
      </c>
    </row>
    <row r="3" spans="1:2" x14ac:dyDescent="0.25">
      <c r="A3" t="s">
        <v>32</v>
      </c>
      <c r="B3">
        <f>'NEWT - UK'!$G$8</f>
        <v>211102.6650319621</v>
      </c>
    </row>
    <row r="4" spans="1:2" x14ac:dyDescent="0.25">
      <c r="A4" t="s">
        <v>33</v>
      </c>
      <c r="B4">
        <f>'NEWT - UK'!$G$9</f>
        <v>623911.51027350302</v>
      </c>
    </row>
    <row r="5" spans="1:2" x14ac:dyDescent="0.25">
      <c r="A5" t="s">
        <v>34</v>
      </c>
      <c r="B5">
        <f>'NEWT - UK'!$G$10</f>
        <v>32.702364115000002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360995</v>
      </c>
    </row>
    <row r="16" spans="1:2" x14ac:dyDescent="0.25">
      <c r="A16" t="s">
        <v>32</v>
      </c>
      <c r="B16">
        <f>'NEWT - UK'!$I$8</f>
        <v>6514</v>
      </c>
    </row>
    <row r="17" spans="1:2" x14ac:dyDescent="0.25">
      <c r="A17" t="s">
        <v>33</v>
      </c>
      <c r="B17">
        <f>'NEWT - UK'!$I$9</f>
        <v>1074668</v>
      </c>
    </row>
    <row r="18" spans="1:2" x14ac:dyDescent="0.25">
      <c r="A18" t="s">
        <v>34</v>
      </c>
      <c r="B18">
        <f>'NEWT - UK'!$I$10</f>
        <v>21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1119941.8550072899</v>
      </c>
    </row>
    <row r="28" spans="1:2" x14ac:dyDescent="0.25">
      <c r="A28" t="s">
        <v>37</v>
      </c>
      <c r="B28">
        <f>'NEWT - UK'!$G$19</f>
        <v>4759019.7421640214</v>
      </c>
    </row>
    <row r="29" spans="1:2" x14ac:dyDescent="0.25">
      <c r="A29" t="s">
        <v>38</v>
      </c>
      <c r="B29">
        <f>'NEWT - UK'!$G$22</f>
        <v>167962.83012706399</v>
      </c>
    </row>
    <row r="30" spans="1:2" x14ac:dyDescent="0.25">
      <c r="A30" t="s">
        <v>39</v>
      </c>
      <c r="B30">
        <f>'NEWT - UK'!$G$23</f>
        <v>6118313.5328623746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1949728.2600606009</v>
      </c>
    </row>
    <row r="41" spans="1:2" x14ac:dyDescent="0.25">
      <c r="A41" t="s">
        <v>42</v>
      </c>
      <c r="B41">
        <f>'NEWT - UK'!$G$27</f>
        <v>10214743.341811653</v>
      </c>
    </row>
    <row r="42" spans="1:2" x14ac:dyDescent="0.25">
      <c r="A42" t="s">
        <v>43</v>
      </c>
      <c r="B42">
        <f>'NEWT - UK'!$G$28</f>
        <v>6.0497608999999999</v>
      </c>
    </row>
    <row r="43" spans="1:2" x14ac:dyDescent="0.25">
      <c r="A43" t="s">
        <v>44</v>
      </c>
      <c r="B43">
        <f>'NEWT - UK'!$G$29</f>
        <v>760.30852759499999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2025-10-01T09:42:28Z</dcterms:created>
  <dcterms:modified xsi:type="dcterms:W3CDTF">2025-10-01T09:42:28Z</dcterms:modified>
</cp:coreProperties>
</file>