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357BC31-DD79-4039-AC5B-7DB233CB3F0C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<sst xmlns="http://schemas.openxmlformats.org/spreadsheetml/2006/main" count="83" uniqueCount="46">
  <si>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19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</si>
  <si>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</si>
  <si>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</si>
  <si>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</si>
  <si>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</si>
  <si>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</si>
  <si>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</si>
  <si>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</si>
  <si>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</si>
  <si>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</si>
  <si>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</si>
  <si>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</si>
  <si>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</si>
  <si>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</si>
  <si>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</si>
  <si>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</si>
  <si>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</si>
  <si>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</si>
  <si>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</si>
  <si>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</si>
  <si>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</si>
  <si>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</si>
  <si>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</si>
  <si>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</si>
  <si>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</si>
  <si>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</si>
  <si>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</si>
  <si>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</si>
  <si>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</si>
  <si>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</si>
  <si>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</si>
  <si>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</si>
  <si>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</si>
  <si>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</si>
  <si>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</si>
  <si>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</si>
  <si>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</si>
  <si>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</si>
  <si>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</si>
  <si>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</si>
  <si>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</si>
  <si>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</si>
  <si>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</si>
  <si>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</si>
  <si>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</si>
  <si>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19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</si>
</sst>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9580684.8467686642</c:v>
                </c:pt>
                <c:pt idx="1">
                  <c:v>254590.29233036935</c:v>
                </c:pt>
                <c:pt idx="2">
                  <c:v>396446.24468110298</c:v>
                </c:pt>
                <c:pt idx="3">
                  <c:v>359.20824217000001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93-4AE4-9A0F-62B6832D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309699</c:v>
                </c:pt>
                <c:pt idx="1">
                  <c:v>9270</c:v>
                </c:pt>
                <c:pt idx="2">
                  <c:v>664452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4A-4AFA-82B8-419DA976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1118310.4894472349</c:v>
                </c:pt>
                <c:pt idx="1">
                  <c:v>2886794.6722392668</c:v>
                </c:pt>
                <c:pt idx="2">
                  <c:v>523274.99235296802</c:v>
                </c:pt>
                <c:pt idx="3">
                  <c:v>5306894.985059564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D9-4186-8543-C3896BF9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1669031.811524539</c:v>
                </c:pt>
                <c:pt idx="1">
                  <c:v>8036899.1088353489</c:v>
                </c:pt>
                <c:pt idx="2">
                  <c:v>92864.767618846003</c:v>
                </c:pt>
                <c:pt idx="3">
                  <c:v>36479.4511203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FA-4168-81FA-52285AE9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10232080.592022307</v>
      </c>
      <c r="H4" s="5"/>
      <c r="I4" s="1">
        <v>983439</v>
      </c>
      <c r="J4" s="5"/>
      <c r="K4" s="3">
        <v>4785403.1046906523</v>
      </c>
    </row>
    <row r="5" spans="1:11" x14ac:dyDescent="0.3">
      <c r="E5" s="6" t="s">
        <v>7</v>
      </c>
      <c r="F5" s="6"/>
      <c r="G5" s="2">
        <v>9835275.1390990335</v>
      </c>
      <c r="H5" s="4">
        <f>G5/G4</f>
        <v>0.96121947541806374</v>
      </c>
      <c r="I5">
        <v>318969</v>
      </c>
      <c r="J5" s="4">
        <f>I5/I4</f>
        <v>0.32434040138737635</v>
      </c>
      <c r="K5" s="2">
        <v>4506138.5290712761</v>
      </c>
    </row>
    <row r="6" spans="1:11" x14ac:dyDescent="0.3">
      <c r="F6" t="s">
        <v>8</v>
      </c>
    </row>
    <row r="7" spans="1:11" x14ac:dyDescent="0.3">
      <c r="F7" t="s">
        <v>9</v>
      </c>
      <c r="G7" s="2">
        <v>9580684.8467686642</v>
      </c>
      <c r="H7" s="4">
        <f>G7/G5</f>
        <v>0.97411457343798402</v>
      </c>
      <c r="I7">
        <v>309699</v>
      </c>
      <c r="J7" s="4">
        <f>I7/I5</f>
        <v>0.9709376146271268</v>
      </c>
      <c r="K7" s="2">
        <v>4486715.6842189832</v>
      </c>
    </row>
    <row r="8" spans="1:11" x14ac:dyDescent="0.3">
      <c r="F8" t="s">
        <v>10</v>
      </c>
      <c r="G8" s="2">
        <f>G5-G7</f>
        <v>254590.29233036935</v>
      </c>
      <c r="H8" s="4">
        <f>1-H7</f>
        <v>2.5885426562015978E-2</v>
      </c>
      <c r="I8">
        <f>I5-I7</f>
        <v>9270</v>
      </c>
      <c r="J8" s="4">
        <f>1-J7</f>
        <v>2.9062385372873201E-2</v>
      </c>
      <c r="K8" s="2">
        <f>K5-K7</f>
        <v>19422.84485229291</v>
      </c>
    </row>
    <row r="9" spans="1:11" x14ac:dyDescent="0.3">
      <c r="E9" s="6" t="s">
        <v>11</v>
      </c>
      <c r="F9" s="6"/>
      <c r="G9" s="2">
        <v>396446.24468110298</v>
      </c>
      <c r="H9" s="4">
        <f>1-H5-H10</f>
        <v>3.8745418501707568E-2</v>
      </c>
      <c r="I9">
        <v>664452</v>
      </c>
      <c r="J9" s="4">
        <f>1-J5-J10</f>
        <v>0.67564129549468754</v>
      </c>
      <c r="K9" s="2">
        <v>278696.87247526599</v>
      </c>
    </row>
    <row r="10" spans="1:11" x14ac:dyDescent="0.3">
      <c r="E10" s="6" t="s">
        <v>12</v>
      </c>
      <c r="F10" s="6"/>
      <c r="G10" s="2">
        <v>359.20824217000001</v>
      </c>
      <c r="H10" s="4">
        <f>G10/G4</f>
        <v>3.5106080228694204E-5</v>
      </c>
      <c r="I10">
        <v>18</v>
      </c>
      <c r="J10" s="4">
        <f>I10/I4</f>
        <v>1.8303117936140421E-5</v>
      </c>
      <c r="K10" s="2">
        <v>567.70314411000004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2521839.4398204582</v>
      </c>
      <c r="H13" s="5">
        <f>G13/G5</f>
        <v>0.25640761485107499</v>
      </c>
      <c r="I13" s="1">
        <f>I14+I15</f>
        <v>92763</v>
      </c>
      <c r="J13" s="5">
        <f>I13/I5</f>
        <v>0.29082136508563527</v>
      </c>
      <c r="K13" s="3">
        <f>K14+K15</f>
        <v>49351.054027638995</v>
      </c>
    </row>
    <row r="14" spans="1:11" x14ac:dyDescent="0.3">
      <c r="E14" s="6" t="s">
        <v>15</v>
      </c>
      <c r="F14" s="6"/>
      <c r="G14" s="2">
        <v>2439534.1736873281</v>
      </c>
      <c r="H14" s="4">
        <f>G14/G7</f>
        <v>0.25463045833410591</v>
      </c>
      <c r="I14">
        <v>87629</v>
      </c>
      <c r="J14" s="4">
        <f>I14/I7</f>
        <v>0.2829489278299252</v>
      </c>
      <c r="K14" s="2">
        <v>49151.233641658997</v>
      </c>
    </row>
    <row r="15" spans="1:11" x14ac:dyDescent="0.3">
      <c r="E15" s="6" t="s">
        <v>16</v>
      </c>
      <c r="F15" s="6"/>
      <c r="G15" s="2">
        <v>82305.266133130004</v>
      </c>
      <c r="H15" s="4">
        <f>G15/G8</f>
        <v>0.32328517077283719</v>
      </c>
      <c r="I15">
        <v>5134</v>
      </c>
      <c r="J15" s="4">
        <f>I15/I8</f>
        <v>0.55382955771305287</v>
      </c>
      <c r="K15" s="2">
        <v>199.82038598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1118310.4894472349</v>
      </c>
      <c r="H18" s="4">
        <f>G18/G5</f>
        <v>0.11370403711447959</v>
      </c>
      <c r="I18">
        <v>39143</v>
      </c>
      <c r="J18" s="4">
        <f>I18/I5</f>
        <v>0.12271725465484107</v>
      </c>
      <c r="K18" s="2">
        <v>22072.025266323999</v>
      </c>
    </row>
    <row r="19" spans="2:11" x14ac:dyDescent="0.3">
      <c r="E19" s="6" t="s">
        <v>20</v>
      </c>
      <c r="F19" s="6"/>
      <c r="G19" s="2">
        <v>2886794.6722392668</v>
      </c>
      <c r="H19" s="4">
        <f>G19/G5</f>
        <v>0.29351437874504782</v>
      </c>
      <c r="I19">
        <v>97708</v>
      </c>
      <c r="J19" s="4">
        <f>I19/I5</f>
        <v>0.30632443905207091</v>
      </c>
      <c r="K19" s="2">
        <v>3805762.643625305</v>
      </c>
    </row>
    <row r="20" spans="2:11" x14ac:dyDescent="0.3">
      <c r="E20" s="6" t="s">
        <v>21</v>
      </c>
      <c r="F20" s="6"/>
      <c r="G20" s="2">
        <v>5830169.9774125321</v>
      </c>
      <c r="H20" s="4">
        <f>1-H18-H19</f>
        <v>0.59278158414047255</v>
      </c>
      <c r="I20">
        <v>182118</v>
      </c>
      <c r="J20" s="4">
        <f>1-J18-J19</f>
        <v>0.57095830629308808</v>
      </c>
      <c r="K20" s="2">
        <v>678303.86017964699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523274.99235296802</v>
      </c>
      <c r="H22" s="4">
        <f>G22/G20</f>
        <v>8.9752956497024972E-2</v>
      </c>
      <c r="I22">
        <v>26969</v>
      </c>
      <c r="J22" s="4">
        <f>I22/I20</f>
        <v>0.14808530732821576</v>
      </c>
      <c r="K22" s="2">
        <v>4022.544098548</v>
      </c>
    </row>
    <row r="23" spans="2:11" x14ac:dyDescent="0.3">
      <c r="F23" t="s">
        <v>24</v>
      </c>
      <c r="G23" s="2">
        <f>G20-G22</f>
        <v>5306894.985059564</v>
      </c>
      <c r="H23" s="4">
        <f>1-H22</f>
        <v>0.91024704350297503</v>
      </c>
      <c r="I23">
        <f>I20-I22</f>
        <v>155149</v>
      </c>
      <c r="J23" s="4">
        <f>1-J22</f>
        <v>0.85191469267178421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1669031.811524539</v>
      </c>
      <c r="H26" s="4">
        <f>G26/G5</f>
        <v>0.16969853795848477</v>
      </c>
      <c r="I26">
        <v>59232</v>
      </c>
      <c r="J26" s="4">
        <f>I26/I5</f>
        <v>0.18569829669967927</v>
      </c>
      <c r="K26" s="2">
        <v>3848575.8269319162</v>
      </c>
    </row>
    <row r="27" spans="2:11" x14ac:dyDescent="0.3">
      <c r="E27" s="6" t="s">
        <v>27</v>
      </c>
      <c r="F27" s="6"/>
      <c r="G27" s="2">
        <v>8036899.1088353489</v>
      </c>
      <c r="H27" s="4">
        <f>G27/G5</f>
        <v>0.81715040963984398</v>
      </c>
      <c r="I27">
        <v>256079</v>
      </c>
      <c r="J27" s="4">
        <f>I27/I5</f>
        <v>0.80283350419633259</v>
      </c>
      <c r="K27" s="2">
        <v>657562.70213936002</v>
      </c>
    </row>
    <row r="28" spans="2:11" x14ac:dyDescent="0.3">
      <c r="E28" s="6" t="s">
        <v>28</v>
      </c>
      <c r="F28" s="6"/>
      <c r="G28" s="2">
        <v>92864.767618846003</v>
      </c>
      <c r="H28" s="4">
        <f>G28/G5</f>
        <v>9.4420101426214847E-3</v>
      </c>
      <c r="I28">
        <v>3009</v>
      </c>
      <c r="J28" s="4">
        <f>I28/I5</f>
        <v>9.4335186177967132E-3</v>
      </c>
      <c r="K28" s="2">
        <v>0</v>
      </c>
    </row>
    <row r="29" spans="2:11" x14ac:dyDescent="0.3">
      <c r="E29" s="6" t="s">
        <v>29</v>
      </c>
      <c r="F29" s="6"/>
      <c r="G29" s="2">
        <v>36479.4511203</v>
      </c>
      <c r="H29" s="4">
        <f>G29/G5</f>
        <v>3.7090422590497782E-3</v>
      </c>
      <c r="I29">
        <v>649</v>
      </c>
      <c r="J29" s="4">
        <f>I29/I5</f>
        <v>2.0346804861914479E-3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11855291.645566216</v>
      </c>
      <c r="H4" s="5"/>
      <c r="I4" s="1">
        <v>4633826</v>
      </c>
      <c r="J4" s="5"/>
      <c r="K4" s="3">
        <v>461903504.69753951</v>
      </c>
    </row>
    <row r="5" spans="1:11" x14ac:dyDescent="0.3">
      <c r="E5" s="6" t="s">
        <v>7</v>
      </c>
      <c r="F5" s="6"/>
      <c r="G5" s="2">
        <v>9642401.3465065286</v>
      </c>
      <c r="H5" s="4">
        <f>G5/G4</f>
        <v>0.81334155538153374</v>
      </c>
      <c r="I5">
        <v>471439</v>
      </c>
      <c r="J5" s="4">
        <f>I5/I4</f>
        <v>0.10173860649925137</v>
      </c>
      <c r="K5" s="2">
        <v>13032304.103359159</v>
      </c>
    </row>
    <row r="6" spans="1:11" x14ac:dyDescent="0.3">
      <c r="F6" t="s">
        <v>8</v>
      </c>
    </row>
    <row r="7" spans="1:11" x14ac:dyDescent="0.3">
      <c r="F7" t="s">
        <v>9</v>
      </c>
      <c r="G7" s="2">
        <v>9243406.6583229527</v>
      </c>
      <c r="H7" s="4">
        <f>G7/G5</f>
        <v>0.9586208171755749</v>
      </c>
      <c r="I7">
        <v>457084</v>
      </c>
      <c r="J7" s="4">
        <f>I7/I5</f>
        <v>0.96955067357600877</v>
      </c>
      <c r="K7" s="2">
        <v>12837413.151092287</v>
      </c>
    </row>
    <row r="8" spans="1:11" x14ac:dyDescent="0.3">
      <c r="F8" t="s">
        <v>10</v>
      </c>
      <c r="G8" s="2">
        <f>G5-G7</f>
        <v>398994.68818357587</v>
      </c>
      <c r="H8" s="4">
        <f>1-H7</f>
        <v>4.1379182824425098E-2</v>
      </c>
      <c r="I8">
        <f>I5-I7</f>
        <v>14355</v>
      </c>
      <c r="J8" s="4">
        <f>1-J7</f>
        <v>3.044932642399123E-2</v>
      </c>
      <c r="K8" s="2">
        <f>K5-K7</f>
        <v>194890.95226687193</v>
      </c>
    </row>
    <row r="9" spans="1:11" x14ac:dyDescent="0.3">
      <c r="E9" s="6" t="s">
        <v>11</v>
      </c>
      <c r="F9" s="6"/>
      <c r="G9" s="2">
        <v>1967400.6097865549</v>
      </c>
      <c r="H9" s="4">
        <f>1-H5-H10</f>
        <v>0.16595126198538923</v>
      </c>
      <c r="I9">
        <v>4142099</v>
      </c>
      <c r="J9" s="4">
        <f>1-J5-J10</f>
        <v>0.89388315400707752</v>
      </c>
      <c r="K9" s="2">
        <v>445369621.38442147</v>
      </c>
    </row>
    <row r="10" spans="1:11" x14ac:dyDescent="0.3">
      <c r="E10" s="6" t="s">
        <v>12</v>
      </c>
      <c r="F10" s="6"/>
      <c r="G10" s="2">
        <v>245489.68927313201</v>
      </c>
      <c r="H10" s="4">
        <f>G10/G4</f>
        <v>2.0707182633077036E-2</v>
      </c>
      <c r="I10">
        <v>20288</v>
      </c>
      <c r="J10" s="4">
        <f>I10/I4</f>
        <v>4.3782394936711048E-3</v>
      </c>
      <c r="K10" s="2">
        <v>3501579.2097589169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1633736.5580896151</v>
      </c>
      <c r="H13" s="5">
        <f>G13/G5</f>
        <v>0.16943254064834407</v>
      </c>
      <c r="I13" s="1">
        <f>I14+I15</f>
        <v>50023</v>
      </c>
      <c r="J13" s="5">
        <f>I13/I5</f>
        <v>0.10610704672290583</v>
      </c>
      <c r="K13" s="3">
        <f>K14+K15</f>
        <v>1709183.183160898</v>
      </c>
    </row>
    <row r="14" spans="1:11" x14ac:dyDescent="0.3">
      <c r="E14" s="6" t="s">
        <v>15</v>
      </c>
      <c r="F14" s="6"/>
      <c r="G14" s="2">
        <v>1581750.331160055</v>
      </c>
      <c r="H14" s="4">
        <f>G14/G7</f>
        <v>0.1711220104912094</v>
      </c>
      <c r="I14">
        <v>46957</v>
      </c>
      <c r="J14" s="4">
        <f>I14/I7</f>
        <v>0.10273166420176598</v>
      </c>
      <c r="K14" s="2">
        <v>1709057.87153904</v>
      </c>
    </row>
    <row r="15" spans="1:11" x14ac:dyDescent="0.3">
      <c r="E15" s="6" t="s">
        <v>16</v>
      </c>
      <c r="F15" s="6"/>
      <c r="G15" s="2">
        <v>51986.226929559998</v>
      </c>
      <c r="H15" s="4">
        <f>G15/G8</f>
        <v>0.13029303013087068</v>
      </c>
      <c r="I15">
        <v>3066</v>
      </c>
      <c r="J15" s="4">
        <f>I15/I8</f>
        <v>0.21358411703239288</v>
      </c>
      <c r="K15" s="2">
        <v>125.311621858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829347.05686126498</v>
      </c>
      <c r="H18" s="4">
        <f>G18/G5</f>
        <v>8.6010426973332735E-2</v>
      </c>
      <c r="I18">
        <v>29331</v>
      </c>
      <c r="J18" s="4">
        <f>I18/I5</f>
        <v>6.221589643623035E-2</v>
      </c>
      <c r="K18" s="2">
        <v>1235926.497158783</v>
      </c>
    </row>
    <row r="19" spans="2:11" x14ac:dyDescent="0.3">
      <c r="E19" s="6" t="s">
        <v>20</v>
      </c>
      <c r="F19" s="6"/>
      <c r="G19" s="2">
        <v>2474676.7634198251</v>
      </c>
      <c r="H19" s="4">
        <f>G19/G5</f>
        <v>0.25664527688597072</v>
      </c>
      <c r="I19">
        <v>99085</v>
      </c>
      <c r="J19" s="4">
        <f>I19/I5</f>
        <v>0.21017565369008503</v>
      </c>
      <c r="K19" s="2">
        <v>6233365.2492872151</v>
      </c>
    </row>
    <row r="20" spans="2:11" x14ac:dyDescent="0.3">
      <c r="E20" s="6" t="s">
        <v>21</v>
      </c>
      <c r="F20" s="6"/>
      <c r="G20" s="2">
        <v>6325722.4442101102</v>
      </c>
      <c r="H20" s="4">
        <f>1-H18-H19</f>
        <v>0.65734429614069656</v>
      </c>
      <c r="I20">
        <v>342070</v>
      </c>
      <c r="J20" s="4">
        <f>1-J18-J19</f>
        <v>0.72760844987368456</v>
      </c>
      <c r="K20" s="2">
        <v>4965322.8730488261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867036.12796800199</v>
      </c>
      <c r="H22" s="4">
        <f>G22/G20</f>
        <v>0.13706515510518394</v>
      </c>
      <c r="I22">
        <v>96492</v>
      </c>
      <c r="J22" s="4">
        <f>I22/I20</f>
        <v>0.28208261466951207</v>
      </c>
      <c r="K22" s="2">
        <v>700739.40730994905</v>
      </c>
    </row>
    <row r="23" spans="2:11" x14ac:dyDescent="0.3">
      <c r="F23" t="s">
        <v>24</v>
      </c>
      <c r="G23" s="2">
        <f>G20-G22</f>
        <v>5458686.3162421081</v>
      </c>
      <c r="H23" s="4">
        <f>1-H22</f>
        <v>0.86293484489481609</v>
      </c>
      <c r="I23">
        <f>I20-I22</f>
        <v>245578</v>
      </c>
      <c r="J23" s="4">
        <f>1-J22</f>
        <v>0.71791738533048788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1436115.6354624</v>
      </c>
      <c r="H26" s="4">
        <f>G26/G5</f>
        <v>0.14893755029007469</v>
      </c>
      <c r="I26">
        <v>59342</v>
      </c>
      <c r="J26" s="4">
        <f>I26/I5</f>
        <v>0.12587418520741814</v>
      </c>
      <c r="K26" s="2">
        <v>5455118.9463549452</v>
      </c>
    </row>
    <row r="27" spans="2:11" x14ac:dyDescent="0.3">
      <c r="E27" s="6" t="s">
        <v>27</v>
      </c>
      <c r="F27" s="6"/>
      <c r="G27" s="2">
        <v>8069759.4635319961</v>
      </c>
      <c r="H27" s="4">
        <f>G27/G5</f>
        <v>0.83690350292831306</v>
      </c>
      <c r="I27">
        <v>408479</v>
      </c>
      <c r="J27" s="4">
        <f>I27/I5</f>
        <v>0.86645143910452893</v>
      </c>
      <c r="K27" s="2">
        <v>7495513.4518710328</v>
      </c>
    </row>
    <row r="28" spans="2:11" x14ac:dyDescent="0.3">
      <c r="E28" s="6" t="s">
        <v>28</v>
      </c>
      <c r="F28" s="6"/>
      <c r="G28" s="2">
        <v>75980.983353753007</v>
      </c>
      <c r="H28" s="4">
        <f>G28/G5</f>
        <v>7.8798818492741077E-3</v>
      </c>
      <c r="I28">
        <v>2263</v>
      </c>
      <c r="J28" s="4">
        <f>I28/I5</f>
        <v>4.800196844130418E-3</v>
      </c>
      <c r="K28" s="2">
        <v>81119.077066687998</v>
      </c>
    </row>
    <row r="29" spans="2:11" x14ac:dyDescent="0.3">
      <c r="E29" s="6" t="s">
        <v>29</v>
      </c>
      <c r="F29" s="6"/>
      <c r="G29" s="2">
        <v>60545.26415838</v>
      </c>
      <c r="H29" s="4">
        <f>G29/G5</f>
        <v>6.2790649323382223E-3</v>
      </c>
      <c r="I29">
        <v>1355</v>
      </c>
      <c r="J29" s="4">
        <f>I29/I5</f>
        <v>2.8741788439225436E-3</v>
      </c>
      <c r="K29" s="2">
        <v>552.628066494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1" sqref="K1"/>
    </sheetView>
  </sheetViews>
  <sheetFormatPr defaultRowHeight="30" customHeight="1" x14ac:dyDescent="0.3"/>
  <cols>
    <col min="5" max="5" width="38.21875" customWidth="1"/>
  </cols>
  <sheetData>
    <row r="1" spans="1:5" ht="56.4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9580684.8467686642</v>
      </c>
    </row>
    <row r="4" spans="1:5" x14ac:dyDescent="0.3">
      <c r="A4" t="s">
        <v>32</v>
      </c>
      <c r="B4">
        <f>'NEWT - UK'!$G$8</f>
        <v>254590.29233036935</v>
      </c>
    </row>
    <row r="5" spans="1:5" x14ac:dyDescent="0.3">
      <c r="A5" t="s">
        <v>33</v>
      </c>
      <c r="B5">
        <f>'NEWT - UK'!$G$9</f>
        <v>396446.24468110298</v>
      </c>
    </row>
    <row r="6" spans="1:5" x14ac:dyDescent="0.3">
      <c r="A6" t="s">
        <v>34</v>
      </c>
      <c r="B6">
        <f>'NEWT - UK'!$G$10</f>
        <v>359.20824217000001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309699</v>
      </c>
    </row>
    <row r="17" spans="1:2" x14ac:dyDescent="0.3">
      <c r="A17" t="s">
        <v>32</v>
      </c>
      <c r="B17">
        <f>'NEWT - UK'!$I$8</f>
        <v>9270</v>
      </c>
    </row>
    <row r="18" spans="1:2" x14ac:dyDescent="0.3">
      <c r="A18" t="s">
        <v>33</v>
      </c>
      <c r="B18">
        <f>'NEWT - UK'!$I$9</f>
        <v>664452</v>
      </c>
    </row>
    <row r="19" spans="1:2" x14ac:dyDescent="0.3">
      <c r="A19" t="s">
        <v>34</v>
      </c>
      <c r="B19">
        <f>'NEWT - UK'!$I$10</f>
        <v>18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1118310.4894472349</v>
      </c>
    </row>
    <row r="29" spans="1:2" x14ac:dyDescent="0.3">
      <c r="A29" t="s">
        <v>37</v>
      </c>
      <c r="B29">
        <f>'NEWT - UK'!$G$19</f>
        <v>2886794.6722392668</v>
      </c>
    </row>
    <row r="30" spans="1:2" x14ac:dyDescent="0.3">
      <c r="A30" t="s">
        <v>38</v>
      </c>
      <c r="B30">
        <f>'NEWT - UK'!$G$22</f>
        <v>523274.99235296802</v>
      </c>
    </row>
    <row r="31" spans="1:2" x14ac:dyDescent="0.3">
      <c r="A31" t="s">
        <v>39</v>
      </c>
      <c r="B31">
        <f>'NEWT - UK'!$G$23</f>
        <v>5306894.985059564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1669031.811524539</v>
      </c>
    </row>
    <row r="42" spans="1:2" x14ac:dyDescent="0.3">
      <c r="A42" t="s">
        <v>42</v>
      </c>
      <c r="B42">
        <f>'NEWT - UK'!$G$27</f>
        <v>8036899.1088353489</v>
      </c>
    </row>
    <row r="43" spans="1:2" x14ac:dyDescent="0.3">
      <c r="A43" t="s">
        <v>43</v>
      </c>
      <c r="B43">
        <f>'NEWT - UK'!$G$28</f>
        <v>92864.767618846003</v>
      </c>
    </row>
    <row r="44" spans="1:2" x14ac:dyDescent="0.3">
      <c r="A44" t="s">
        <v>44</v>
      </c>
      <c r="B44">
        <f>'NEWT - UK'!$G$29</f>
        <v>36479.4511203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2023-06-06T18:20:35Z</dcterms:created>
  <dcterms:modified xsi:type="dcterms:W3CDTF">2023-06-06T18:20:35Z</dcterms:modified>
</cp:coreProperties>
</file>