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F5AB403-0FD3-4569-A7AA-20C83954D036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B16" i="3" s="1"/>
  <c r="H8" i="2"/>
  <c r="G8" i="2"/>
  <c r="B3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<sst xmlns="http://schemas.openxmlformats.org/spreadsheetml/2006/main" count="82" uniqueCount="45">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</sst>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11267442.348706696</c:v>
                </c:pt>
                <c:pt idx="1">
                  <c:v>205074.49520726316</c:v>
                </c:pt>
                <c:pt idx="2">
                  <c:v>510683.065318487</c:v>
                </c:pt>
                <c:pt idx="3">
                  <c:v>204.777676633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3F-4CD7-B2ED-C3A543D37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338072</c:v>
                </c:pt>
                <c:pt idx="1">
                  <c:v>5573</c:v>
                </c:pt>
                <c:pt idx="2">
                  <c:v>859619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5B-4AC9-8774-C81AD89B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1216060.1723717609</c:v>
                </c:pt>
                <c:pt idx="1">
                  <c:v>3740358.054121674</c:v>
                </c:pt>
                <c:pt idx="2">
                  <c:v>104464.87295028901</c:v>
                </c:pt>
                <c:pt idx="3">
                  <c:v>6411633.7444702359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0F-4470-A2EB-8B7D0B68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1873960.009258155</c:v>
                </c:pt>
                <c:pt idx="1">
                  <c:v>9590342.6979083885</c:v>
                </c:pt>
                <c:pt idx="2">
                  <c:v>0</c:v>
                </c:pt>
                <c:pt idx="3">
                  <c:v>8214.1367474159997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9B-4C7D-A79A-78963D8D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11983404.68690908</v>
      </c>
      <c r="H4" s="5"/>
      <c r="I4" s="1">
        <v>1203283</v>
      </c>
      <c r="J4" s="5"/>
      <c r="K4" s="3">
        <v>10582244.652092507</v>
      </c>
    </row>
    <row r="5" spans="1:11" x14ac:dyDescent="0.25">
      <c r="E5" s="6" t="s">
        <v>7</v>
      </c>
      <c r="F5" s="6"/>
      <c r="G5" s="2">
        <v>11472516.843913959</v>
      </c>
      <c r="H5" s="4">
        <f>G5/G4</f>
        <v>0.95736705416005652</v>
      </c>
      <c r="I5">
        <v>343645</v>
      </c>
      <c r="J5" s="4">
        <f>I5/I4</f>
        <v>0.28558950803759381</v>
      </c>
      <c r="K5" s="2">
        <v>10233534.530719092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11267442.348706696</v>
      </c>
      <c r="H7" s="4">
        <f>G7/G5</f>
        <v>0.9821247161370652</v>
      </c>
      <c r="I7">
        <v>338072</v>
      </c>
      <c r="J7" s="4">
        <f>I7/I5</f>
        <v>0.98378268271035518</v>
      </c>
      <c r="K7" s="2">
        <v>10204527.24661058</v>
      </c>
    </row>
    <row r="8" spans="1:11" x14ac:dyDescent="0.25">
      <c r="F8" t="s">
        <v>10</v>
      </c>
      <c r="G8" s="2">
        <f>G5-G7</f>
        <v>205074.49520726316</v>
      </c>
      <c r="H8" s="4">
        <f>1-H7</f>
        <v>1.7875283862934799E-2</v>
      </c>
      <c r="I8">
        <f>I5-I7</f>
        <v>5573</v>
      </c>
      <c r="J8" s="4">
        <f>1-J7</f>
        <v>1.6217317289644817E-2</v>
      </c>
      <c r="K8" s="2">
        <f>K5-K7</f>
        <v>29007.284108512104</v>
      </c>
    </row>
    <row r="9" spans="1:11" x14ac:dyDescent="0.25">
      <c r="E9" s="6" t="s">
        <v>11</v>
      </c>
      <c r="F9" s="6"/>
      <c r="G9" s="2">
        <v>510683.065318487</v>
      </c>
      <c r="H9" s="4">
        <f>1-H5-H10</f>
        <v>4.2615857401224831E-2</v>
      </c>
      <c r="I9">
        <v>859619</v>
      </c>
      <c r="J9" s="4">
        <f>1-J5-J10</f>
        <v>0.71439470182824816</v>
      </c>
      <c r="K9" s="2">
        <v>348580.16511950601</v>
      </c>
    </row>
    <row r="10" spans="1:11" x14ac:dyDescent="0.25">
      <c r="E10" s="6" t="s">
        <v>12</v>
      </c>
      <c r="F10" s="6"/>
      <c r="G10" s="2">
        <v>204.777676633</v>
      </c>
      <c r="H10" s="4">
        <f>G10/G4</f>
        <v>1.7088438718647582E-5</v>
      </c>
      <c r="I10">
        <v>19</v>
      </c>
      <c r="J10" s="4">
        <f>I10/I4</f>
        <v>1.5790134157966166E-5</v>
      </c>
      <c r="K10" s="2">
        <v>129.95625391199999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2895320.3270182917</v>
      </c>
      <c r="H13" s="5">
        <f>G13/G5</f>
        <v>0.25237010905364032</v>
      </c>
      <c r="I13" s="1">
        <f>I14+I15</f>
        <v>93538</v>
      </c>
      <c r="J13" s="5">
        <f>I13/I5</f>
        <v>0.27219368825386664</v>
      </c>
      <c r="K13" s="3">
        <f>K14+K15</f>
        <v>43408.808326646998</v>
      </c>
    </row>
    <row r="14" spans="1:11" x14ac:dyDescent="0.25">
      <c r="E14" s="6" t="s">
        <v>15</v>
      </c>
      <c r="F14" s="6"/>
      <c r="G14" s="2">
        <v>2888938.5542743718</v>
      </c>
      <c r="H14" s="4">
        <f>G14/G7</f>
        <v>0.25639701228255862</v>
      </c>
      <c r="I14">
        <v>93078</v>
      </c>
      <c r="J14" s="4">
        <f>I14/I7</f>
        <v>0.27532005016682837</v>
      </c>
      <c r="K14" s="2">
        <v>43408.808326646998</v>
      </c>
    </row>
    <row r="15" spans="1:11" x14ac:dyDescent="0.25">
      <c r="E15" s="6" t="s">
        <v>16</v>
      </c>
      <c r="F15" s="6"/>
      <c r="G15" s="2">
        <v>6381.7727439199998</v>
      </c>
      <c r="H15" s="4">
        <f>G15/G8</f>
        <v>3.1119290272884091E-2</v>
      </c>
      <c r="I15">
        <v>460</v>
      </c>
      <c r="J15" s="4">
        <f>I15/I8</f>
        <v>8.2540821819486812E-2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1216060.1723717609</v>
      </c>
      <c r="H18" s="4">
        <f>G18/G5</f>
        <v>0.10599768027508864</v>
      </c>
      <c r="I18">
        <v>39448</v>
      </c>
      <c r="J18" s="4">
        <f>I18/I5</f>
        <v>0.11479288218946879</v>
      </c>
      <c r="K18" s="2">
        <v>12440.986395622</v>
      </c>
    </row>
    <row r="19" spans="2:11" x14ac:dyDescent="0.25">
      <c r="E19" s="6" t="s">
        <v>20</v>
      </c>
      <c r="F19" s="6"/>
      <c r="G19" s="2">
        <v>3740358.054121674</v>
      </c>
      <c r="H19" s="4">
        <f>G19/G5</f>
        <v>0.32602768032595147</v>
      </c>
      <c r="I19">
        <v>106163</v>
      </c>
      <c r="J19" s="4">
        <f>I19/I5</f>
        <v>0.30893218292132868</v>
      </c>
      <c r="K19" s="2">
        <v>401541.637819116</v>
      </c>
    </row>
    <row r="20" spans="2:11" x14ac:dyDescent="0.25">
      <c r="E20" s="6" t="s">
        <v>21</v>
      </c>
      <c r="F20" s="6"/>
      <c r="G20" s="2">
        <v>6516098.6174205253</v>
      </c>
      <c r="H20" s="4">
        <f>1-H18-H19</f>
        <v>0.56797463939895998</v>
      </c>
      <c r="I20">
        <v>198034</v>
      </c>
      <c r="J20" s="4">
        <f>1-J18-J19</f>
        <v>0.57627493488920245</v>
      </c>
      <c r="K20" s="2">
        <v>9819551.9065043516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104464.87295028901</v>
      </c>
      <c r="H22" s="4">
        <f>G22/G20</f>
        <v>1.6031812758481954E-2</v>
      </c>
      <c r="I22">
        <v>4183</v>
      </c>
      <c r="J22" s="4">
        <f>I22/I20</f>
        <v>2.1122635507034145E-2</v>
      </c>
      <c r="K22" s="2">
        <v>4902.325546731</v>
      </c>
    </row>
    <row r="23" spans="2:11" x14ac:dyDescent="0.25">
      <c r="F23" t="s">
        <v>24</v>
      </c>
      <c r="G23" s="2">
        <f>G20-G22</f>
        <v>6411633.7444702359</v>
      </c>
      <c r="H23" s="4">
        <f>1-H22</f>
        <v>0.98396818724151802</v>
      </c>
      <c r="I23">
        <f>I20-I22</f>
        <v>193851</v>
      </c>
      <c r="J23" s="4">
        <f>1-J22</f>
        <v>0.97887736449296581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1873960.009258155</v>
      </c>
      <c r="H26" s="4">
        <f>G26/G5</f>
        <v>0.16334340883990681</v>
      </c>
      <c r="I26">
        <v>61218</v>
      </c>
      <c r="J26" s="4">
        <f>I26/I5</f>
        <v>0.17814314190516375</v>
      </c>
      <c r="K26" s="2">
        <v>389105.03966588102</v>
      </c>
    </row>
    <row r="27" spans="2:11" x14ac:dyDescent="0.25">
      <c r="E27" s="6" t="s">
        <v>27</v>
      </c>
      <c r="F27" s="6"/>
      <c r="G27" s="2">
        <v>9590342.6979083885</v>
      </c>
      <c r="H27" s="4">
        <f>G27/G5</f>
        <v>0.83594060731285458</v>
      </c>
      <c r="I27">
        <v>282324</v>
      </c>
      <c r="J27" s="4">
        <f>I27/I5</f>
        <v>0.82155713017794529</v>
      </c>
      <c r="K27" s="2">
        <v>9844429.4910532106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8214.1367474159997</v>
      </c>
      <c r="H29" s="4">
        <f>G29/G5</f>
        <v>7.1598384723867343E-4</v>
      </c>
      <c r="I29">
        <v>103</v>
      </c>
      <c r="J29" s="4">
        <f>I29/I5</f>
        <v>2.997279168909776E-4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12298869.413537901</v>
      </c>
      <c r="H4" s="5"/>
      <c r="I4" s="1">
        <v>3808972</v>
      </c>
      <c r="J4" s="5"/>
      <c r="K4" s="3">
        <v>166396361.61785373</v>
      </c>
    </row>
    <row r="5" spans="1:11" x14ac:dyDescent="0.25">
      <c r="E5" s="6" t="s">
        <v>7</v>
      </c>
      <c r="F5" s="6"/>
      <c r="G5" s="2">
        <v>10370915.876102837</v>
      </c>
      <c r="H5" s="4">
        <f>G5/G4</f>
        <v>0.84324140109066592</v>
      </c>
      <c r="I5">
        <v>436085</v>
      </c>
      <c r="J5" s="4">
        <f>I5/I4</f>
        <v>0.11448889621661698</v>
      </c>
      <c r="K5" s="2">
        <v>18842284.685154449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9997845.8934778646</v>
      </c>
      <c r="H7" s="4">
        <f>G7/G5</f>
        <v>0.96402728678142902</v>
      </c>
      <c r="I7">
        <v>424247</v>
      </c>
      <c r="J7" s="4">
        <f>I7/I5</f>
        <v>0.97285391609433935</v>
      </c>
      <c r="K7" s="2">
        <v>18571543.120155912</v>
      </c>
    </row>
    <row r="8" spans="1:11" x14ac:dyDescent="0.25">
      <c r="F8" t="s">
        <v>10</v>
      </c>
      <c r="G8" s="2">
        <f>G5-G7</f>
        <v>373069.98262497224</v>
      </c>
      <c r="H8" s="4">
        <f>1-H7</f>
        <v>3.5972713218570984E-2</v>
      </c>
      <c r="I8">
        <f>I5-I7</f>
        <v>11838</v>
      </c>
      <c r="J8" s="4">
        <f>1-J7</f>
        <v>2.7146083905660645E-2</v>
      </c>
      <c r="K8" s="2">
        <f>K5-K7</f>
        <v>270741.5649985373</v>
      </c>
    </row>
    <row r="9" spans="1:11" x14ac:dyDescent="0.25">
      <c r="E9" s="6" t="s">
        <v>11</v>
      </c>
      <c r="F9" s="6"/>
      <c r="G9" s="2">
        <v>1669369.6285849621</v>
      </c>
      <c r="H9" s="4">
        <f>1-H5-H10</f>
        <v>0.13573358432015017</v>
      </c>
      <c r="I9">
        <v>3350955</v>
      </c>
      <c r="J9" s="4">
        <f>1-J5-J10</f>
        <v>0.8797531197393943</v>
      </c>
      <c r="K9" s="2">
        <v>143326575.38786533</v>
      </c>
    </row>
    <row r="10" spans="1:11" x14ac:dyDescent="0.25">
      <c r="E10" s="6" t="s">
        <v>12</v>
      </c>
      <c r="F10" s="6"/>
      <c r="G10" s="2">
        <v>258583.90885010199</v>
      </c>
      <c r="H10" s="4">
        <f>G10/G4</f>
        <v>2.1025014589183898E-2</v>
      </c>
      <c r="I10">
        <v>21932</v>
      </c>
      <c r="J10" s="4">
        <f>I10/I4</f>
        <v>5.7579840439887717E-3</v>
      </c>
      <c r="K10" s="2">
        <v>4227501.544833946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1810304.7735637198</v>
      </c>
      <c r="H13" s="5">
        <f>G13/G5</f>
        <v>0.17455592111542542</v>
      </c>
      <c r="I13" s="1">
        <f>I14+I15</f>
        <v>50506</v>
      </c>
      <c r="J13" s="5">
        <f>I13/I5</f>
        <v>0.11581687056422486</v>
      </c>
      <c r="K13" s="3">
        <f>K14+K15</f>
        <v>1699106.985946859</v>
      </c>
    </row>
    <row r="14" spans="1:11" x14ac:dyDescent="0.25">
      <c r="E14" s="6" t="s">
        <v>15</v>
      </c>
      <c r="F14" s="6"/>
      <c r="G14" s="2">
        <v>1800681.6292091999</v>
      </c>
      <c r="H14" s="4">
        <f>G14/G7</f>
        <v>0.18010695987861564</v>
      </c>
      <c r="I14">
        <v>50111</v>
      </c>
      <c r="J14" s="4">
        <f>I14/I7</f>
        <v>0.11811751173255203</v>
      </c>
      <c r="K14" s="2">
        <v>1699017.78328289</v>
      </c>
    </row>
    <row r="15" spans="1:11" x14ac:dyDescent="0.25">
      <c r="E15" s="6" t="s">
        <v>16</v>
      </c>
      <c r="F15" s="6"/>
      <c r="G15" s="2">
        <v>9623.14435452</v>
      </c>
      <c r="H15" s="4">
        <f>G15/G8</f>
        <v>2.5794475038731928E-2</v>
      </c>
      <c r="I15">
        <v>395</v>
      </c>
      <c r="J15" s="4">
        <f>I15/I8</f>
        <v>3.336712282480149E-2</v>
      </c>
      <c r="K15" s="2">
        <v>89.202663969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886132.85090663505</v>
      </c>
      <c r="H18" s="4">
        <f>G18/G5</f>
        <v>8.5444030353047692E-2</v>
      </c>
      <c r="I18">
        <v>31399</v>
      </c>
      <c r="J18" s="4">
        <f>I18/I5</f>
        <v>7.2002017955215158E-2</v>
      </c>
      <c r="K18" s="2">
        <v>1152225.441422068</v>
      </c>
    </row>
    <row r="19" spans="2:11" x14ac:dyDescent="0.25">
      <c r="E19" s="6" t="s">
        <v>20</v>
      </c>
      <c r="F19" s="6"/>
      <c r="G19" s="2">
        <v>3321885.9659150681</v>
      </c>
      <c r="H19" s="4">
        <f>G19/G5</f>
        <v>0.32030786919885423</v>
      </c>
      <c r="I19">
        <v>108326</v>
      </c>
      <c r="J19" s="4">
        <f>I19/I5</f>
        <v>0.24840570072348281</v>
      </c>
      <c r="K19" s="2">
        <v>1774557.560386165</v>
      </c>
    </row>
    <row r="20" spans="2:11" x14ac:dyDescent="0.25">
      <c r="E20" s="6" t="s">
        <v>21</v>
      </c>
      <c r="F20" s="6"/>
      <c r="G20" s="2">
        <v>6150738.141891812</v>
      </c>
      <c r="H20" s="4">
        <f>1-H18-H19</f>
        <v>0.59424810044809806</v>
      </c>
      <c r="I20">
        <v>295455</v>
      </c>
      <c r="J20" s="4">
        <f>1-J18-J19</f>
        <v>0.67959228132130201</v>
      </c>
      <c r="K20" s="2">
        <v>15287441.389155034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447191.97538045899</v>
      </c>
      <c r="H22" s="4">
        <f>G22/G20</f>
        <v>7.2705416010917026E-2</v>
      </c>
      <c r="I22">
        <v>44151</v>
      </c>
      <c r="J22" s="4">
        <f>I22/I20</f>
        <v>0.1494339239478093</v>
      </c>
      <c r="K22" s="2">
        <v>851366.71381937002</v>
      </c>
    </row>
    <row r="23" spans="2:11" x14ac:dyDescent="0.25">
      <c r="F23" t="s">
        <v>24</v>
      </c>
      <c r="G23" s="2">
        <f>G20-G22</f>
        <v>5703546.1665113531</v>
      </c>
      <c r="H23" s="4">
        <f>1-H22</f>
        <v>0.92729458398908293</v>
      </c>
      <c r="I23">
        <f>I20-I22</f>
        <v>251304</v>
      </c>
      <c r="J23" s="4">
        <f>1-J22</f>
        <v>0.8505660760521907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1452988.6982507589</v>
      </c>
      <c r="H26" s="4">
        <f>G26/G5</f>
        <v>0.1401022547679521</v>
      </c>
      <c r="I26">
        <v>60526</v>
      </c>
      <c r="J26" s="4">
        <f>I26/I5</f>
        <v>0.13879404244585344</v>
      </c>
      <c r="K26" s="2">
        <v>2443141.6547772968</v>
      </c>
    </row>
    <row r="27" spans="2:11" x14ac:dyDescent="0.25">
      <c r="E27" s="6" t="s">
        <v>27</v>
      </c>
      <c r="F27" s="6"/>
      <c r="G27" s="2">
        <v>8885589.0999180116</v>
      </c>
      <c r="H27" s="4">
        <f>G27/G5</f>
        <v>0.85677959459613529</v>
      </c>
      <c r="I27">
        <v>374012</v>
      </c>
      <c r="J27" s="4">
        <f>I27/I5</f>
        <v>0.85765848401114464</v>
      </c>
      <c r="K27" s="2">
        <v>16318180.589941312</v>
      </c>
    </row>
    <row r="28" spans="2:11" x14ac:dyDescent="0.25">
      <c r="E28" s="6" t="s">
        <v>28</v>
      </c>
      <c r="F28" s="6"/>
      <c r="G28" s="2">
        <v>4083.156643106</v>
      </c>
      <c r="H28" s="4">
        <f>G28/G5</f>
        <v>3.9371225182865537E-4</v>
      </c>
      <c r="I28">
        <v>108</v>
      </c>
      <c r="J28" s="4">
        <f>I28/I5</f>
        <v>2.4765814004150567E-4</v>
      </c>
      <c r="K28" s="2">
        <v>39.297384028000003</v>
      </c>
    </row>
    <row r="29" spans="2:11" x14ac:dyDescent="0.25">
      <c r="E29" s="6" t="s">
        <v>29</v>
      </c>
      <c r="F29" s="6"/>
      <c r="G29" s="2">
        <v>15836.675455712</v>
      </c>
      <c r="H29" s="4">
        <f>G29/G5</f>
        <v>1.5270276651461062E-3</v>
      </c>
      <c r="I29">
        <v>412</v>
      </c>
      <c r="J29" s="4">
        <f>I29/I5</f>
        <v>9.4476994163981791E-4</v>
      </c>
      <c r="K29" s="2">
        <v>276.335187007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11267442.348706696</v>
      </c>
    </row>
    <row r="3" spans="1:2" x14ac:dyDescent="0.25">
      <c r="A3" t="s">
        <v>32</v>
      </c>
      <c r="B3">
        <f>'NEWT - UK'!$G$8</f>
        <v>205074.49520726316</v>
      </c>
    </row>
    <row r="4" spans="1:2" x14ac:dyDescent="0.25">
      <c r="A4" t="s">
        <v>33</v>
      </c>
      <c r="B4">
        <f>'NEWT - UK'!$G$9</f>
        <v>510683.065318487</v>
      </c>
    </row>
    <row r="5" spans="1:2" x14ac:dyDescent="0.25">
      <c r="A5" t="s">
        <v>34</v>
      </c>
      <c r="B5">
        <f>'NEWT - UK'!$G$10</f>
        <v>204.777676633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338072</v>
      </c>
    </row>
    <row r="16" spans="1:2" x14ac:dyDescent="0.25">
      <c r="A16" t="s">
        <v>32</v>
      </c>
      <c r="B16">
        <f>'NEWT - UK'!$I$8</f>
        <v>5573</v>
      </c>
    </row>
    <row r="17" spans="1:2" x14ac:dyDescent="0.25">
      <c r="A17" t="s">
        <v>33</v>
      </c>
      <c r="B17">
        <f>'NEWT - UK'!$I$9</f>
        <v>859619</v>
      </c>
    </row>
    <row r="18" spans="1:2" x14ac:dyDescent="0.25">
      <c r="A18" t="s">
        <v>34</v>
      </c>
      <c r="B18">
        <f>'NEWT - UK'!$I$10</f>
        <v>19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1216060.1723717609</v>
      </c>
    </row>
    <row r="28" spans="1:2" x14ac:dyDescent="0.25">
      <c r="A28" t="s">
        <v>37</v>
      </c>
      <c r="B28">
        <f>'NEWT - UK'!$G$19</f>
        <v>3740358.054121674</v>
      </c>
    </row>
    <row r="29" spans="1:2" x14ac:dyDescent="0.25">
      <c r="A29" t="s">
        <v>38</v>
      </c>
      <c r="B29">
        <f>'NEWT - UK'!$G$22</f>
        <v>104464.87295028901</v>
      </c>
    </row>
    <row r="30" spans="1:2" x14ac:dyDescent="0.25">
      <c r="A30" t="s">
        <v>39</v>
      </c>
      <c r="B30">
        <f>'NEWT - UK'!$G$23</f>
        <v>6411633.7444702359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1873960.009258155</v>
      </c>
    </row>
    <row r="41" spans="1:2" x14ac:dyDescent="0.25">
      <c r="A41" t="s">
        <v>42</v>
      </c>
      <c r="B41">
        <f>'NEWT - UK'!$G$27</f>
        <v>9590342.6979083885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8214.1367474159997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2024-07-25T09:59:45Z</dcterms:created>
  <dcterms:modified xsi:type="dcterms:W3CDTF">2024-07-25T09:59:46Z</dcterms:modified>
</cp:coreProperties>
</file>