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31B81AFD-CF33-4B1D-882C-C7427CCFC8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H20" i="2"/>
  <c r="J19" i="2"/>
  <c r="H19" i="2"/>
  <c r="J18" i="2"/>
  <c r="J20" i="2" s="1"/>
  <c r="H18" i="2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<sst xmlns="http://schemas.openxmlformats.org/spreadsheetml/2006/main" count="82" uniqueCount="45">
  <si>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18 October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</si>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</sst>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10448915.499525324</c:v>
                </c:pt>
                <c:pt idx="1">
                  <c:v>214709.48301027715</c:v>
                </c:pt>
                <c:pt idx="2">
                  <c:v>479710.56797328399</c:v>
                </c:pt>
                <c:pt idx="3">
                  <c:v>12.882966388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36-447A-8426-0A1103D6B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309436</c:v>
                </c:pt>
                <c:pt idx="1">
                  <c:v>5401</c:v>
                </c:pt>
                <c:pt idx="2">
                  <c:v>720726</c:v>
                </c:pt>
                <c:pt idx="3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F8A-4B6F-A2DD-83B81B3F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1300362.6828620259</c:v>
                </c:pt>
                <c:pt idx="1">
                  <c:v>3390768.177005162</c:v>
                </c:pt>
                <c:pt idx="2">
                  <c:v>112903.99287419399</c:v>
                </c:pt>
                <c:pt idx="3">
                  <c:v>5859590.1297942176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6EA-47F8-ACBC-9E8BE2C9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1800771.60041919</c:v>
                </c:pt>
                <c:pt idx="1">
                  <c:v>8861785.1112907771</c:v>
                </c:pt>
                <c:pt idx="2">
                  <c:v>0</c:v>
                </c:pt>
                <c:pt idx="3">
                  <c:v>1068.270825633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4D3-4B36-9578-DD61228C2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11143348.433475273</v>
      </c>
      <c r="H4" s="5"/>
      <c r="I4" s="1">
        <v>1035575</v>
      </c>
      <c r="J4" s="5"/>
      <c r="K4" s="3">
        <v>3471244.0602667881</v>
      </c>
    </row>
    <row r="5" spans="1:11" x14ac:dyDescent="0.25">
      <c r="E5" s="6" t="s">
        <v>7</v>
      </c>
      <c r="F5" s="6"/>
      <c r="G5" s="2">
        <v>10663624.982535601</v>
      </c>
      <c r="H5" s="4">
        <f>G5/G4</f>
        <v>0.95694979352000209</v>
      </c>
      <c r="I5">
        <v>314837</v>
      </c>
      <c r="J5" s="4">
        <f>I5/I4</f>
        <v>0.30402143736571469</v>
      </c>
      <c r="K5" s="2">
        <v>3251755.8316463358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10448915.499525324</v>
      </c>
      <c r="H7" s="4">
        <f>G7/G5</f>
        <v>0.97986524438341382</v>
      </c>
      <c r="I7">
        <v>309436</v>
      </c>
      <c r="J7" s="4">
        <f>I7/I5</f>
        <v>0.98284509126945052</v>
      </c>
      <c r="K7" s="2">
        <v>3214825.7688942291</v>
      </c>
    </row>
    <row r="8" spans="1:11" x14ac:dyDescent="0.25">
      <c r="F8" t="s">
        <v>10</v>
      </c>
      <c r="G8" s="2">
        <f>G5-G7</f>
        <v>214709.48301027715</v>
      </c>
      <c r="H8" s="4">
        <f>1-H7</f>
        <v>2.0134755616586175E-2</v>
      </c>
      <c r="I8">
        <f>I5-I7</f>
        <v>5401</v>
      </c>
      <c r="J8" s="4">
        <f>1-J7</f>
        <v>1.7154908730549479E-2</v>
      </c>
      <c r="K8" s="2">
        <f>K5-K7</f>
        <v>36930.062752106693</v>
      </c>
    </row>
    <row r="9" spans="1:11" x14ac:dyDescent="0.25">
      <c r="E9" s="6" t="s">
        <v>11</v>
      </c>
      <c r="F9" s="6"/>
      <c r="G9" s="2">
        <v>479710.56797328399</v>
      </c>
      <c r="H9" s="4">
        <f>1-H5-H10</f>
        <v>4.3049050367320922E-2</v>
      </c>
      <c r="I9">
        <v>720726</v>
      </c>
      <c r="J9" s="4">
        <f>1-J5-J10</f>
        <v>0.69596697486903414</v>
      </c>
      <c r="K9" s="2">
        <v>219486.29397961</v>
      </c>
    </row>
    <row r="10" spans="1:11" x14ac:dyDescent="0.25">
      <c r="E10" s="6" t="s">
        <v>12</v>
      </c>
      <c r="F10" s="6"/>
      <c r="G10" s="2">
        <v>12.882966388</v>
      </c>
      <c r="H10" s="4">
        <f>G10/G4</f>
        <v>1.1561126769848472E-6</v>
      </c>
      <c r="I10">
        <v>12</v>
      </c>
      <c r="J10" s="4">
        <f>I10/I4</f>
        <v>1.1587765251188952E-5</v>
      </c>
      <c r="K10" s="2">
        <v>1.9346408420000001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2832107.5021941392</v>
      </c>
      <c r="H13" s="5">
        <f>G13/G5</f>
        <v>0.26558581221980665</v>
      </c>
      <c r="I13" s="1">
        <f>I14+I15</f>
        <v>89515</v>
      </c>
      <c r="J13" s="5">
        <f>I13/I5</f>
        <v>0.28432172838643488</v>
      </c>
      <c r="K13" s="3">
        <f>K14+K15</f>
        <v>20221.133376243</v>
      </c>
    </row>
    <row r="14" spans="1:11" x14ac:dyDescent="0.25">
      <c r="E14" s="6" t="s">
        <v>15</v>
      </c>
      <c r="F14" s="6"/>
      <c r="G14" s="2">
        <v>2831401.3556597792</v>
      </c>
      <c r="H14" s="4">
        <f>G14/G7</f>
        <v>0.27097561998548125</v>
      </c>
      <c r="I14">
        <v>89510</v>
      </c>
      <c r="J14" s="4">
        <f>I14/I7</f>
        <v>0.28926821701418065</v>
      </c>
      <c r="K14" s="2">
        <v>20221.133376243</v>
      </c>
    </row>
    <row r="15" spans="1:11" x14ac:dyDescent="0.25">
      <c r="E15" s="6" t="s">
        <v>16</v>
      </c>
      <c r="F15" s="6"/>
      <c r="G15" s="2">
        <v>706.14653436000003</v>
      </c>
      <c r="H15" s="4">
        <f>G15/G8</f>
        <v>3.2888465123182289E-3</v>
      </c>
      <c r="I15">
        <v>5</v>
      </c>
      <c r="J15" s="4">
        <f>I15/I8</f>
        <v>9.2575448990927611E-4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1300362.6828620259</v>
      </c>
      <c r="H18" s="4">
        <f>G18/G5</f>
        <v>0.12194377474748978</v>
      </c>
      <c r="I18">
        <v>40811</v>
      </c>
      <c r="J18" s="4">
        <f>I18/I5</f>
        <v>0.12962580636964524</v>
      </c>
      <c r="K18" s="2">
        <v>12464.52190299</v>
      </c>
    </row>
    <row r="19" spans="2:11" x14ac:dyDescent="0.25">
      <c r="E19" s="6" t="s">
        <v>20</v>
      </c>
      <c r="F19" s="6"/>
      <c r="G19" s="2">
        <v>3390768.177005162</v>
      </c>
      <c r="H19" s="4">
        <f>G19/G5</f>
        <v>0.31797518972754646</v>
      </c>
      <c r="I19">
        <v>96430</v>
      </c>
      <c r="J19" s="4">
        <f>I19/I5</f>
        <v>0.30628547470595896</v>
      </c>
      <c r="K19" s="2">
        <v>2853727.8170158518</v>
      </c>
    </row>
    <row r="20" spans="2:11" x14ac:dyDescent="0.25">
      <c r="E20" s="6" t="s">
        <v>21</v>
      </c>
      <c r="F20" s="6"/>
      <c r="G20" s="2">
        <v>5972494.1226684116</v>
      </c>
      <c r="H20" s="4">
        <f>1-H18-H19</f>
        <v>0.5600810355249638</v>
      </c>
      <c r="I20">
        <v>177596</v>
      </c>
      <c r="J20" s="4">
        <f>1-J18-J19</f>
        <v>0.56408871892439572</v>
      </c>
      <c r="K20" s="2">
        <v>385563.49272749398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112903.99287419399</v>
      </c>
      <c r="H22" s="4">
        <f>G22/G20</f>
        <v>1.8903993968896592E-2</v>
      </c>
      <c r="I22">
        <v>4810</v>
      </c>
      <c r="J22" s="4">
        <f>I22/I20</f>
        <v>2.7083943332057027E-2</v>
      </c>
      <c r="K22" s="2">
        <v>5539.5776637500003</v>
      </c>
    </row>
    <row r="23" spans="2:11" x14ac:dyDescent="0.25">
      <c r="F23" t="s">
        <v>24</v>
      </c>
      <c r="G23" s="2">
        <f>G20-G22</f>
        <v>5859590.1297942176</v>
      </c>
      <c r="H23" s="4">
        <f>1-H22</f>
        <v>0.98109600603110336</v>
      </c>
      <c r="I23">
        <f>I20-I22</f>
        <v>172786</v>
      </c>
      <c r="J23" s="4">
        <f>1-J22</f>
        <v>0.97291605666794301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1800771.60041919</v>
      </c>
      <c r="H26" s="4">
        <f>G26/G5</f>
        <v>0.16887049229210627</v>
      </c>
      <c r="I26">
        <v>58876</v>
      </c>
      <c r="J26" s="4">
        <f>I26/I5</f>
        <v>0.18700470402144601</v>
      </c>
      <c r="K26" s="2">
        <v>2873567.1208132692</v>
      </c>
    </row>
    <row r="27" spans="2:11" x14ac:dyDescent="0.25">
      <c r="E27" s="6" t="s">
        <v>27</v>
      </c>
      <c r="F27" s="6"/>
      <c r="G27" s="2">
        <v>8861785.1112907771</v>
      </c>
      <c r="H27" s="4">
        <f>G27/G5</f>
        <v>0.83102932875117097</v>
      </c>
      <c r="I27">
        <v>255897</v>
      </c>
      <c r="J27" s="4">
        <f>I27/I5</f>
        <v>0.81279201618615349</v>
      </c>
      <c r="K27" s="2">
        <v>378188.71083306702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1068.270825633</v>
      </c>
      <c r="H29" s="4">
        <f>G29/G5</f>
        <v>1.0017895672274347E-4</v>
      </c>
      <c r="I29">
        <v>64</v>
      </c>
      <c r="J29" s="4">
        <f>I29/I5</f>
        <v>2.0327979240051202E-4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12769070.214394672</v>
      </c>
      <c r="H4" s="5"/>
      <c r="I4" s="1">
        <v>3881465</v>
      </c>
      <c r="J4" s="5"/>
      <c r="K4" s="3">
        <v>144074391.54937419</v>
      </c>
    </row>
    <row r="5" spans="1:11" x14ac:dyDescent="0.25">
      <c r="E5" s="6" t="s">
        <v>7</v>
      </c>
      <c r="F5" s="6"/>
      <c r="G5" s="2">
        <v>10804605.02011524</v>
      </c>
      <c r="H5" s="4">
        <f>G5/G4</f>
        <v>0.8461544058184538</v>
      </c>
      <c r="I5">
        <v>435208</v>
      </c>
      <c r="J5" s="4">
        <f>I5/I4</f>
        <v>0.11212467457519261</v>
      </c>
      <c r="K5" s="2">
        <v>10313004.47646293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10422973.83045016</v>
      </c>
      <c r="H7" s="4">
        <f>G7/G5</f>
        <v>0.96467883935094478</v>
      </c>
      <c r="I7">
        <v>423976</v>
      </c>
      <c r="J7" s="4">
        <f>I7/I5</f>
        <v>0.97419165088877047</v>
      </c>
      <c r="K7" s="2">
        <v>9999629.0939869434</v>
      </c>
    </row>
    <row r="8" spans="1:11" x14ac:dyDescent="0.25">
      <c r="F8" t="s">
        <v>10</v>
      </c>
      <c r="G8" s="2">
        <f>G5-G7</f>
        <v>381631.18966507912</v>
      </c>
      <c r="H8" s="4">
        <f>1-H7</f>
        <v>3.5321160649055217E-2</v>
      </c>
      <c r="I8">
        <f>I5-I7</f>
        <v>11232</v>
      </c>
      <c r="J8" s="4">
        <f>1-J7</f>
        <v>2.5808349111229534E-2</v>
      </c>
      <c r="K8" s="2">
        <f>K5-K7</f>
        <v>313375.38247598708</v>
      </c>
    </row>
    <row r="9" spans="1:11" x14ac:dyDescent="0.25">
      <c r="E9" s="6" t="s">
        <v>11</v>
      </c>
      <c r="F9" s="6"/>
      <c r="G9" s="2">
        <v>1686292.9734455519</v>
      </c>
      <c r="H9" s="4">
        <f>1-H5-H10</f>
        <v>0.13206074875714754</v>
      </c>
      <c r="I9">
        <v>3423631</v>
      </c>
      <c r="J9" s="4">
        <f>1-J5-J10</f>
        <v>0.88204608311552468</v>
      </c>
      <c r="K9" s="2">
        <v>129871618.90753558</v>
      </c>
    </row>
    <row r="10" spans="1:11" x14ac:dyDescent="0.25">
      <c r="E10" s="6" t="s">
        <v>12</v>
      </c>
      <c r="F10" s="6"/>
      <c r="G10" s="2">
        <v>278172.220833881</v>
      </c>
      <c r="H10" s="4">
        <f>G10/G4</f>
        <v>2.1784845424398663E-2</v>
      </c>
      <c r="I10">
        <v>22626</v>
      </c>
      <c r="J10" s="4">
        <f>I10/I4</f>
        <v>5.8292423092827063E-3</v>
      </c>
      <c r="K10" s="2">
        <v>3889768.165375676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1858299.4483414008</v>
      </c>
      <c r="H13" s="5">
        <f>G13/G5</f>
        <v>0.17199142818101654</v>
      </c>
      <c r="I13" s="1">
        <f>I14+I15</f>
        <v>49688</v>
      </c>
      <c r="J13" s="5">
        <f>I13/I5</f>
        <v>0.11417069539162883</v>
      </c>
      <c r="K13" s="3">
        <f>K14+K15</f>
        <v>1565673.053552276</v>
      </c>
    </row>
    <row r="14" spans="1:11" x14ac:dyDescent="0.25">
      <c r="E14" s="6" t="s">
        <v>15</v>
      </c>
      <c r="F14" s="6"/>
      <c r="G14" s="2">
        <v>1853765.0006532909</v>
      </c>
      <c r="H14" s="4">
        <f>G14/G7</f>
        <v>0.17785375179947355</v>
      </c>
      <c r="I14">
        <v>49624</v>
      </c>
      <c r="J14" s="4">
        <f>I14/I7</f>
        <v>0.11704436100156612</v>
      </c>
      <c r="K14" s="2">
        <v>1565645.4296524581</v>
      </c>
    </row>
    <row r="15" spans="1:11" x14ac:dyDescent="0.25">
      <c r="E15" s="6" t="s">
        <v>16</v>
      </c>
      <c r="F15" s="6"/>
      <c r="G15" s="2">
        <v>4534.4476881099999</v>
      </c>
      <c r="H15" s="4">
        <f>G15/G8</f>
        <v>1.1881753407234475E-2</v>
      </c>
      <c r="I15">
        <v>64</v>
      </c>
      <c r="J15" s="4">
        <f>I15/I8</f>
        <v>5.6980056980056983E-3</v>
      </c>
      <c r="K15" s="2">
        <v>27.623899818000002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999162.284853057</v>
      </c>
      <c r="H18" s="4">
        <f>G18/G5</f>
        <v>9.2475595636572386E-2</v>
      </c>
      <c r="I18">
        <v>33381</v>
      </c>
      <c r="J18" s="4">
        <f>I18/I5</f>
        <v>7.6701255491626999E-2</v>
      </c>
      <c r="K18" s="2">
        <v>1067684.3774785779</v>
      </c>
    </row>
    <row r="19" spans="2:11" x14ac:dyDescent="0.25">
      <c r="E19" s="6" t="s">
        <v>20</v>
      </c>
      <c r="F19" s="6"/>
      <c r="G19" s="2">
        <v>3367852.887214845</v>
      </c>
      <c r="H19" s="4">
        <f>G19/G5</f>
        <v>0.31170532203119111</v>
      </c>
      <c r="I19">
        <v>107822</v>
      </c>
      <c r="J19" s="4">
        <f>I19/I5</f>
        <v>0.24774820315803017</v>
      </c>
      <c r="K19" s="2">
        <v>4170434.5128500592</v>
      </c>
    </row>
    <row r="20" spans="2:11" x14ac:dyDescent="0.25">
      <c r="E20" s="6" t="s">
        <v>21</v>
      </c>
      <c r="F20" s="6"/>
      <c r="G20" s="2">
        <v>6425459.3195516802</v>
      </c>
      <c r="H20" s="4">
        <f>1-H18-H19</f>
        <v>0.59581908233223646</v>
      </c>
      <c r="I20">
        <v>293106</v>
      </c>
      <c r="J20" s="4">
        <f>1-J18-J19</f>
        <v>0.67555054135034287</v>
      </c>
      <c r="K20" s="2">
        <v>4455521.2493948815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446473.941768157</v>
      </c>
      <c r="H22" s="4">
        <f>G22/G20</f>
        <v>6.9485140215518257E-2</v>
      </c>
      <c r="I22">
        <v>44018</v>
      </c>
      <c r="J22" s="4">
        <f>I22/I20</f>
        <v>0.15017775139369374</v>
      </c>
      <c r="K22" s="2">
        <v>784023.37735840795</v>
      </c>
    </row>
    <row r="23" spans="2:11" x14ac:dyDescent="0.25">
      <c r="F23" t="s">
        <v>24</v>
      </c>
      <c r="G23" s="2">
        <f>G20-G22</f>
        <v>5978985.3777835229</v>
      </c>
      <c r="H23" s="4">
        <f>1-H22</f>
        <v>0.93051485978448178</v>
      </c>
      <c r="I23">
        <f>I20-I22</f>
        <v>249088</v>
      </c>
      <c r="J23" s="4">
        <f>1-J22</f>
        <v>0.84982224860630629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1614729.980807205</v>
      </c>
      <c r="H26" s="4">
        <f>G26/G5</f>
        <v>0.14944831188192592</v>
      </c>
      <c r="I26">
        <v>65128</v>
      </c>
      <c r="J26" s="4">
        <f>I26/I5</f>
        <v>0.14964798441205124</v>
      </c>
      <c r="K26" s="2">
        <v>3657148.9849469708</v>
      </c>
    </row>
    <row r="27" spans="2:11" x14ac:dyDescent="0.25">
      <c r="E27" s="6" t="s">
        <v>27</v>
      </c>
      <c r="F27" s="6"/>
      <c r="G27" s="2">
        <v>9168845.6127313003</v>
      </c>
      <c r="H27" s="4">
        <f>G27/G5</f>
        <v>0.84860534889164396</v>
      </c>
      <c r="I27">
        <v>368640</v>
      </c>
      <c r="J27" s="4">
        <f>I27/I5</f>
        <v>0.84704325288138083</v>
      </c>
      <c r="K27" s="2">
        <v>6574315.3979046894</v>
      </c>
    </row>
    <row r="28" spans="2:11" x14ac:dyDescent="0.25">
      <c r="E28" s="6" t="s">
        <v>28</v>
      </c>
      <c r="F28" s="6"/>
      <c r="G28" s="2">
        <v>2558.1081020810002</v>
      </c>
      <c r="H28" s="4">
        <f>G28/G5</f>
        <v>2.3676090864205567E-4</v>
      </c>
      <c r="I28">
        <v>79</v>
      </c>
      <c r="J28" s="4">
        <f>I28/I5</f>
        <v>1.8152239848532196E-4</v>
      </c>
      <c r="K28" s="2">
        <v>107.31769279</v>
      </c>
    </row>
    <row r="29" spans="2:11" x14ac:dyDescent="0.25">
      <c r="E29" s="6" t="s">
        <v>29</v>
      </c>
      <c r="F29" s="6"/>
      <c r="G29" s="2">
        <v>5999.958312062</v>
      </c>
      <c r="H29" s="4">
        <f>G29/G5</f>
        <v>5.55314914417668E-4</v>
      </c>
      <c r="I29">
        <v>334</v>
      </c>
      <c r="J29" s="4">
        <f>I29/I5</f>
        <v>7.6744912777338651E-4</v>
      </c>
      <c r="K29" s="2">
        <v>268.135225375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10448915.499525324</v>
      </c>
    </row>
    <row r="3" spans="1:2" x14ac:dyDescent="0.25">
      <c r="A3" t="s">
        <v>32</v>
      </c>
      <c r="B3">
        <f>'NEWT - UK'!$G$8</f>
        <v>214709.48301027715</v>
      </c>
    </row>
    <row r="4" spans="1:2" x14ac:dyDescent="0.25">
      <c r="A4" t="s">
        <v>33</v>
      </c>
      <c r="B4">
        <f>'NEWT - UK'!$G$9</f>
        <v>479710.56797328399</v>
      </c>
    </row>
    <row r="5" spans="1:2" x14ac:dyDescent="0.25">
      <c r="A5" t="s">
        <v>34</v>
      </c>
      <c r="B5">
        <f>'NEWT - UK'!$G$10</f>
        <v>12.882966388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309436</v>
      </c>
    </row>
    <row r="16" spans="1:2" x14ac:dyDescent="0.25">
      <c r="A16" t="s">
        <v>32</v>
      </c>
      <c r="B16">
        <f>'NEWT - UK'!$I$8</f>
        <v>5401</v>
      </c>
    </row>
    <row r="17" spans="1:2" x14ac:dyDescent="0.25">
      <c r="A17" t="s">
        <v>33</v>
      </c>
      <c r="B17">
        <f>'NEWT - UK'!$I$9</f>
        <v>720726</v>
      </c>
    </row>
    <row r="18" spans="1:2" x14ac:dyDescent="0.25">
      <c r="A18" t="s">
        <v>34</v>
      </c>
      <c r="B18">
        <f>'NEWT - UK'!$I$10</f>
        <v>12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1300362.6828620259</v>
      </c>
    </row>
    <row r="28" spans="1:2" x14ac:dyDescent="0.25">
      <c r="A28" t="s">
        <v>37</v>
      </c>
      <c r="B28">
        <f>'NEWT - UK'!$G$19</f>
        <v>3390768.177005162</v>
      </c>
    </row>
    <row r="29" spans="1:2" x14ac:dyDescent="0.25">
      <c r="A29" t="s">
        <v>38</v>
      </c>
      <c r="B29">
        <f>'NEWT - UK'!$G$22</f>
        <v>112903.99287419399</v>
      </c>
    </row>
    <row r="30" spans="1:2" x14ac:dyDescent="0.25">
      <c r="A30" t="s">
        <v>39</v>
      </c>
      <c r="B30">
        <f>'NEWT - UK'!$G$23</f>
        <v>5859590.1297942176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1800771.60041919</v>
      </c>
    </row>
    <row r="41" spans="1:2" x14ac:dyDescent="0.25">
      <c r="A41" t="s">
        <v>42</v>
      </c>
      <c r="B41">
        <f>'NEWT - UK'!$G$27</f>
        <v>8861785.1112907771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1068.270825633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2024-11-14T10:37:33Z</dcterms:created>
  <dcterms:modified xsi:type="dcterms:W3CDTF">2024-11-14T10:37:33Z</dcterms:modified>
</cp:coreProperties>
</file>