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CB0E070-1E93-4243-A234-2A9AFB10DABC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<sst xmlns="http://schemas.openxmlformats.org/spreadsheetml/2006/main" count="83" uniqueCount="46">
  <si>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</si>
  <si>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</si>
  <si>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</si>
  <si>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</si>
  <si>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</si>
  <si>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</si>
  <si>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</si>
  <si>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</si>
  <si>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</si>
  <si>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</si>
  <si>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</si>
  <si>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</si>
  <si>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</si>
  <si>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</si>
  <si>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</si>
  <si>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</si>
  <si>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</si>
  <si>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</si>
  <si>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</si>
  <si>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</si>
  <si>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</si>
  <si>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</si>
  <si>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</si>
  <si>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</si>
  <si>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</si>
  <si>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</si>
  <si>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</si>
  <si>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</si>
  <si>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</si>
  <si>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</si>
  <si>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</si>
  <si>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</si>
  <si>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</si>
  <si>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</si>
  <si>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</si>
  <si>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</si>
  <si>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</si>
  <si>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</si>
  <si>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</si>
  <si>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</si>
  <si>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</si>
  <si>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</si>
  <si>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</si>
  <si>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</si>
  <si>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</si>
  <si>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sz val="20"/>
        <rFont val="Calibri"/>
        <family val="2"/>
      </rPr>
      <t>SFTR Public Data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for week ending 16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</si>
</sst>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9160084.8319587689</c:v>
                </c:pt>
                <c:pt idx="1">
                  <c:v>284572.73271771707</c:v>
                </c:pt>
                <c:pt idx="2">
                  <c:v>597704.45277419104</c:v>
                </c:pt>
                <c:pt idx="3">
                  <c:v>94.939873466999998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8C4-445C-B278-0C9FF91EE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286222</c:v>
                </c:pt>
                <c:pt idx="1">
                  <c:v>9257</c:v>
                </c:pt>
                <c:pt idx="2">
                  <c:v>671747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6A-4FD1-8630-9B3C744AA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1037274.755663609</c:v>
                </c:pt>
                <c:pt idx="1">
                  <c:v>2763094.9799748869</c:v>
                </c:pt>
                <c:pt idx="2">
                  <c:v>457047.00565114798</c:v>
                </c:pt>
                <c:pt idx="3">
                  <c:v>5187240.8233868424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AF6-4746-A266-2DD60C11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1868244.819898346</c:v>
                </c:pt>
                <c:pt idx="1">
                  <c:v>7571843.3073971542</c:v>
                </c:pt>
                <c:pt idx="2">
                  <c:v>4172.6712464330003</c:v>
                </c:pt>
                <c:pt idx="3">
                  <c:v>396.76613455299997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CF-4DC7-B94E-CCFA6DCA2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10042456.957324143</v>
      </c>
      <c r="H4" s="5"/>
      <c r="I4" s="1">
        <v>967241</v>
      </c>
      <c r="J4" s="5"/>
      <c r="K4" s="3">
        <v>1850995.6845698331</v>
      </c>
    </row>
    <row r="5" spans="1:11">
      <c r="E5" s="6" t="s">
        <v>7</v>
      </c>
      <c r="F5" s="6"/>
      <c r="G5" s="2">
        <v>9444657.564676486</v>
      </c>
      <c r="H5" s="4">
        <f>G5/G4</f>
        <v>0.94047279513489257</v>
      </c>
      <c r="I5">
        <v>295479</v>
      </c>
      <c r="J5" s="4">
        <f>I5/I4</f>
        <v>0.30548642995902781</v>
      </c>
      <c r="K5" s="2">
        <v>1621633.2925092769</v>
      </c>
    </row>
    <row r="6" spans="1:11">
      <c r="F6" t="s">
        <v>8</v>
      </c>
    </row>
    <row r="7" spans="1:11">
      <c r="F7" t="s">
        <v>9</v>
      </c>
      <c r="G7" s="2">
        <v>9160084.8319587689</v>
      </c>
      <c r="H7" s="4">
        <f>G7/G5</f>
        <v>0.96986944939305852</v>
      </c>
      <c r="I7">
        <v>286222</v>
      </c>
      <c r="J7" s="4">
        <f>I7/I5</f>
        <v>0.96867120844459331</v>
      </c>
      <c r="K7" s="2">
        <v>1608409.2530169319</v>
      </c>
    </row>
    <row r="8" spans="1:11">
      <c r="F8" t="s">
        <v>10</v>
      </c>
      <c r="G8" s="2">
        <f>G5-G7</f>
        <v>284572.73271771707</v>
      </c>
      <c r="H8" s="4">
        <f>1-H7</f>
        <v>3.0130550606941475E-2</v>
      </c>
      <c r="I8">
        <f>I5-I7</f>
        <v>9257</v>
      </c>
      <c r="J8" s="4">
        <f>1-J7</f>
        <v>3.1328791555406688E-2</v>
      </c>
      <c r="K8" s="2">
        <f>K5-K7</f>
        <v>13224.039492344949</v>
      </c>
    </row>
    <row r="9" spans="1:11">
      <c r="E9" s="6" t="s">
        <v>11</v>
      </c>
      <c r="F9" s="6"/>
      <c r="G9" s="2">
        <v>597704.45277419104</v>
      </c>
      <c r="H9" s="4">
        <f>1-H5-H10</f>
        <v>5.951775101592785E-2</v>
      </c>
      <c r="I9">
        <v>671747</v>
      </c>
      <c r="J9" s="4">
        <f>1-J5-J10</f>
        <v>0.69449806201350017</v>
      </c>
      <c r="K9" s="2">
        <v>229265.67331012501</v>
      </c>
    </row>
    <row r="10" spans="1:11">
      <c r="E10" s="6" t="s">
        <v>12</v>
      </c>
      <c r="F10" s="6"/>
      <c r="G10" s="2">
        <v>94.939873466999998</v>
      </c>
      <c r="H10" s="4">
        <f>G10/G4</f>
        <v>9.4538491795833531E-6</v>
      </c>
      <c r="I10">
        <v>15</v>
      </c>
      <c r="J10" s="4">
        <f>I10/I4</f>
        <v>1.5508027471953733E-5</v>
      </c>
      <c r="K10" s="2">
        <v>96.718750431000004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2640152.2597552291</v>
      </c>
      <c r="H13" s="5">
        <f>G13/G5</f>
        <v>0.27953922539548037</v>
      </c>
      <c r="I13" s="1">
        <f>I14+I15</f>
        <v>87912</v>
      </c>
      <c r="J13" s="5">
        <f>I13/I5</f>
        <v>0.29752368188602235</v>
      </c>
      <c r="K13" s="3">
        <f>K14+K15</f>
        <v>28067.839149934</v>
      </c>
    </row>
    <row r="14" spans="1:11">
      <c r="E14" s="6" t="s">
        <v>15</v>
      </c>
      <c r="F14" s="6"/>
      <c r="G14" s="2">
        <v>2524331.6863978691</v>
      </c>
      <c r="H14" s="4">
        <f>G14/G7</f>
        <v>0.27557950965592448</v>
      </c>
      <c r="I14">
        <v>82426</v>
      </c>
      <c r="J14" s="4">
        <f>I14/I7</f>
        <v>0.28797926085346337</v>
      </c>
      <c r="K14" s="2">
        <v>27890.009276453999</v>
      </c>
    </row>
    <row r="15" spans="1:11">
      <c r="E15" s="6" t="s">
        <v>16</v>
      </c>
      <c r="F15" s="6"/>
      <c r="G15" s="2">
        <v>115820.57335736</v>
      </c>
      <c r="H15" s="4">
        <f>G15/G8</f>
        <v>0.40699814156913139</v>
      </c>
      <c r="I15">
        <v>5486</v>
      </c>
      <c r="J15" s="4">
        <f>I15/I8</f>
        <v>0.59263260235497461</v>
      </c>
      <c r="K15" s="2">
        <v>177.82987348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1037274.755663609</v>
      </c>
      <c r="H18" s="4">
        <f>G18/G5</f>
        <v>0.10982661346485138</v>
      </c>
      <c r="I18">
        <v>32592</v>
      </c>
      <c r="J18" s="4">
        <f>I18/I5</f>
        <v>0.1103022549825876</v>
      </c>
      <c r="K18" s="2">
        <v>421241.32960009202</v>
      </c>
    </row>
    <row r="19" spans="2:11">
      <c r="E19" s="6" t="s">
        <v>20</v>
      </c>
      <c r="F19" s="6"/>
      <c r="G19" s="2">
        <v>2763094.9799748869</v>
      </c>
      <c r="H19" s="4">
        <f>G19/G5</f>
        <v>0.29255639614812579</v>
      </c>
      <c r="I19">
        <v>90836</v>
      </c>
      <c r="J19" s="4">
        <f>I19/I5</f>
        <v>0.30741947820318871</v>
      </c>
      <c r="K19" s="2">
        <v>37347.119447819001</v>
      </c>
    </row>
    <row r="20" spans="2:11">
      <c r="E20" s="6" t="s">
        <v>21</v>
      </c>
      <c r="F20" s="6"/>
      <c r="G20" s="2">
        <v>5644287.8290379904</v>
      </c>
      <c r="H20" s="4">
        <f>1-H18-H19</f>
        <v>0.59761699038702287</v>
      </c>
      <c r="I20">
        <v>172051</v>
      </c>
      <c r="J20" s="4">
        <f>1-J18-J19</f>
        <v>0.58227826681422368</v>
      </c>
      <c r="K20" s="2">
        <v>1163044.8434613659</v>
      </c>
    </row>
    <row r="21" spans="2:11">
      <c r="F21" t="s">
        <v>22</v>
      </c>
    </row>
    <row r="22" spans="2:11">
      <c r="F22" t="s">
        <v>23</v>
      </c>
      <c r="G22" s="2">
        <v>457047.00565114798</v>
      </c>
      <c r="H22" s="4">
        <f>G22/G20</f>
        <v>8.0975141504972981E-2</v>
      </c>
      <c r="I22">
        <v>22867</v>
      </c>
      <c r="J22" s="4">
        <f>I22/I20</f>
        <v>0.13290826557241747</v>
      </c>
      <c r="K22" s="2">
        <v>2235.4231550449999</v>
      </c>
    </row>
    <row r="23" spans="2:11">
      <c r="F23" t="s">
        <v>24</v>
      </c>
      <c r="G23" s="2">
        <f>G20-G22</f>
        <v>5187240.8233868424</v>
      </c>
      <c r="H23" s="4">
        <f>1-H22</f>
        <v>0.91902485849502702</v>
      </c>
      <c r="I23">
        <f>I20-I22</f>
        <v>149184</v>
      </c>
      <c r="J23" s="4">
        <f>1-J22</f>
        <v>0.86709173442758258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1868244.819898346</v>
      </c>
      <c r="H26" s="4">
        <f>G26/G5</f>
        <v>0.19780969369240867</v>
      </c>
      <c r="I26">
        <v>54217</v>
      </c>
      <c r="J26" s="4">
        <f>I26/I5</f>
        <v>0.18348850510526976</v>
      </c>
      <c r="K26" s="2">
        <v>424561.47015068203</v>
      </c>
    </row>
    <row r="27" spans="2:11">
      <c r="E27" s="6" t="s">
        <v>27</v>
      </c>
      <c r="F27" s="6"/>
      <c r="G27" s="2">
        <v>7571843.3073971542</v>
      </c>
      <c r="H27" s="4">
        <f>G27/G5</f>
        <v>0.80170649444361486</v>
      </c>
      <c r="I27">
        <v>241115</v>
      </c>
      <c r="J27" s="4">
        <f>I27/I5</f>
        <v>0.81601399761065929</v>
      </c>
      <c r="K27" s="2">
        <v>1197071.822358595</v>
      </c>
    </row>
    <row r="28" spans="2:11">
      <c r="E28" s="6" t="s">
        <v>28</v>
      </c>
      <c r="F28" s="6"/>
      <c r="G28" s="2">
        <v>4172.6712464330003</v>
      </c>
      <c r="H28" s="4">
        <f>G28/G5</f>
        <v>4.4180228005714147E-4</v>
      </c>
      <c r="I28">
        <v>98</v>
      </c>
      <c r="J28" s="4">
        <f>I28/I5</f>
        <v>3.3166485604729947E-4</v>
      </c>
      <c r="K28" s="2">
        <v>0</v>
      </c>
    </row>
    <row r="29" spans="2:11">
      <c r="E29" s="6" t="s">
        <v>29</v>
      </c>
      <c r="F29" s="6"/>
      <c r="G29" s="2">
        <v>396.76613455299997</v>
      </c>
      <c r="H29" s="4">
        <f>G29/G5</f>
        <v>4.2009583919371105E-5</v>
      </c>
      <c r="I29">
        <v>49</v>
      </c>
      <c r="J29" s="4">
        <f>I29/I5</f>
        <v>1.6583242802364973E-4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11973358.250056816</v>
      </c>
      <c r="H4" s="5"/>
      <c r="I4" s="1">
        <v>4774738</v>
      </c>
      <c r="J4" s="5"/>
      <c r="K4" s="3">
        <v>501039957.87793308</v>
      </c>
    </row>
    <row r="5" spans="1:11">
      <c r="E5" s="6" t="s">
        <v>7</v>
      </c>
      <c r="F5" s="6"/>
      <c r="G5" s="2">
        <v>9619245.2709052339</v>
      </c>
      <c r="H5" s="4">
        <f>G5/G4</f>
        <v>0.8033874097820124</v>
      </c>
      <c r="I5">
        <v>449307</v>
      </c>
      <c r="J5" s="4">
        <f>I5/I4</f>
        <v>9.410087003726697E-2</v>
      </c>
      <c r="K5" s="2">
        <v>16138804.806757066</v>
      </c>
    </row>
    <row r="6" spans="1:11">
      <c r="F6" t="s">
        <v>8</v>
      </c>
    </row>
    <row r="7" spans="1:11">
      <c r="F7" t="s">
        <v>9</v>
      </c>
      <c r="G7" s="2">
        <v>9193171.0155764464</v>
      </c>
      <c r="H7" s="4">
        <f>G7/G5</f>
        <v>0.95570606182404882</v>
      </c>
      <c r="I7">
        <v>432603</v>
      </c>
      <c r="J7" s="4">
        <f>I7/I5</f>
        <v>0.96282274703042681</v>
      </c>
      <c r="K7" s="2">
        <v>15953513.599082766</v>
      </c>
    </row>
    <row r="8" spans="1:11">
      <c r="F8" t="s">
        <v>10</v>
      </c>
      <c r="G8" s="2">
        <f>G5-G7</f>
        <v>426074.25532878749</v>
      </c>
      <c r="H8" s="4">
        <f>1-H7</f>
        <v>4.4293938175951175E-2</v>
      </c>
      <c r="I8">
        <f>I5-I7</f>
        <v>16704</v>
      </c>
      <c r="J8" s="4">
        <f>1-J7</f>
        <v>3.7177252969573193E-2</v>
      </c>
      <c r="K8" s="2">
        <f>K5-K7</f>
        <v>185291.2076743003</v>
      </c>
    </row>
    <row r="9" spans="1:11">
      <c r="E9" s="6" t="s">
        <v>11</v>
      </c>
      <c r="F9" s="6"/>
      <c r="G9" s="2">
        <v>2121120.739716094</v>
      </c>
      <c r="H9" s="4">
        <f>1-H5-H10</f>
        <v>0.17715336795389294</v>
      </c>
      <c r="I9">
        <v>4305545</v>
      </c>
      <c r="J9" s="4">
        <f>1-J5-J10</f>
        <v>0.90173429411205386</v>
      </c>
      <c r="K9" s="2">
        <v>481135475.45682454</v>
      </c>
    </row>
    <row r="10" spans="1:11">
      <c r="E10" s="6" t="s">
        <v>12</v>
      </c>
      <c r="F10" s="6"/>
      <c r="G10" s="2">
        <v>232992.23943548699</v>
      </c>
      <c r="H10" s="4">
        <f>G10/G4</f>
        <v>1.9459222264094654E-2</v>
      </c>
      <c r="I10">
        <v>19886</v>
      </c>
      <c r="J10" s="4">
        <f>I10/I4</f>
        <v>4.1648358506791369E-3</v>
      </c>
      <c r="K10" s="2">
        <v>3765677.6143514831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1806321.1713479511</v>
      </c>
      <c r="H13" s="5">
        <f>G13/G5</f>
        <v>0.18778200580989701</v>
      </c>
      <c r="I13" s="1">
        <f>I14+I15</f>
        <v>50611</v>
      </c>
      <c r="J13" s="5">
        <f>I13/I5</f>
        <v>0.11264235812039429</v>
      </c>
      <c r="K13" s="3">
        <f>K14+K15</f>
        <v>3152556.2391390121</v>
      </c>
    </row>
    <row r="14" spans="1:11">
      <c r="E14" s="6" t="s">
        <v>15</v>
      </c>
      <c r="F14" s="6"/>
      <c r="G14" s="2">
        <v>1718342.1522441111</v>
      </c>
      <c r="H14" s="4">
        <f>G14/G7</f>
        <v>0.18691506438122804</v>
      </c>
      <c r="I14">
        <v>46908</v>
      </c>
      <c r="J14" s="4">
        <f>I14/I7</f>
        <v>0.10843198036074646</v>
      </c>
      <c r="K14" s="2">
        <v>3152384.203233256</v>
      </c>
    </row>
    <row r="15" spans="1:11">
      <c r="E15" s="6" t="s">
        <v>16</v>
      </c>
      <c r="F15" s="6"/>
      <c r="G15" s="2">
        <v>87979.019103839993</v>
      </c>
      <c r="H15" s="4">
        <f>G15/G8</f>
        <v>0.2064875265367758</v>
      </c>
      <c r="I15">
        <v>3703</v>
      </c>
      <c r="J15" s="4">
        <f>I15/I8</f>
        <v>0.22168342911877395</v>
      </c>
      <c r="K15" s="2">
        <v>172.03590575600001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804587.021202932</v>
      </c>
      <c r="H18" s="4">
        <f>G18/G5</f>
        <v>8.3643466669523339E-2</v>
      </c>
      <c r="I18">
        <v>26134</v>
      </c>
      <c r="J18" s="4">
        <f>I18/I5</f>
        <v>5.8165129855533078E-2</v>
      </c>
      <c r="K18" s="2">
        <v>3710173.0707269642</v>
      </c>
    </row>
    <row r="19" spans="2:11">
      <c r="E19" s="6" t="s">
        <v>20</v>
      </c>
      <c r="F19" s="6"/>
      <c r="G19" s="2">
        <v>2392618.2324301442</v>
      </c>
      <c r="H19" s="4">
        <f>G19/G5</f>
        <v>0.24873242806969026</v>
      </c>
      <c r="I19">
        <v>92754</v>
      </c>
      <c r="J19" s="4">
        <f>I19/I5</f>
        <v>0.20643791438815776</v>
      </c>
      <c r="K19" s="2">
        <v>2999654.6208117981</v>
      </c>
    </row>
    <row r="20" spans="2:11">
      <c r="E20" s="6" t="s">
        <v>21</v>
      </c>
      <c r="F20" s="6"/>
      <c r="G20" s="2">
        <v>6409068.9471083246</v>
      </c>
      <c r="H20" s="4">
        <f>1-H18-H19</f>
        <v>0.6676241052607863</v>
      </c>
      <c r="I20">
        <v>329462</v>
      </c>
      <c r="J20" s="4">
        <f>1-J18-J19</f>
        <v>0.73539695575630915</v>
      </c>
      <c r="K20" s="2">
        <v>8673579.1710528787</v>
      </c>
    </row>
    <row r="21" spans="2:11">
      <c r="F21" t="s">
        <v>22</v>
      </c>
    </row>
    <row r="22" spans="2:11">
      <c r="F22" t="s">
        <v>23</v>
      </c>
      <c r="G22" s="2">
        <v>847707.80157085904</v>
      </c>
      <c r="H22" s="4">
        <f>G22/G20</f>
        <v>0.13226691873135987</v>
      </c>
      <c r="I22">
        <v>82992</v>
      </c>
      <c r="J22" s="4">
        <f>I22/I20</f>
        <v>0.25190158500828624</v>
      </c>
      <c r="K22" s="2">
        <v>1207619.2252135449</v>
      </c>
    </row>
    <row r="23" spans="2:11">
      <c r="F23" t="s">
        <v>24</v>
      </c>
      <c r="G23" s="2">
        <f>G20-G22</f>
        <v>5561361.1455374658</v>
      </c>
      <c r="H23" s="4">
        <f>1-H22</f>
        <v>0.86773308126864013</v>
      </c>
      <c r="I23">
        <f>I20-I22</f>
        <v>246470</v>
      </c>
      <c r="J23" s="4">
        <f>1-J22</f>
        <v>0.74809841499171381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1539872.491067162</v>
      </c>
      <c r="H26" s="4">
        <f>G26/G5</f>
        <v>0.16008246465288956</v>
      </c>
      <c r="I26">
        <v>57871</v>
      </c>
      <c r="J26" s="4">
        <f>I26/I5</f>
        <v>0.12880057510788837</v>
      </c>
      <c r="K26" s="2">
        <v>2317167.1659363778</v>
      </c>
    </row>
    <row r="27" spans="2:11">
      <c r="E27" s="6" t="s">
        <v>27</v>
      </c>
      <c r="F27" s="6"/>
      <c r="G27" s="2">
        <v>8067445.0059312144</v>
      </c>
      <c r="H27" s="4">
        <f>G27/G5</f>
        <v>0.83867754472716705</v>
      </c>
      <c r="I27">
        <v>390856</v>
      </c>
      <c r="J27" s="4">
        <f>I27/I5</f>
        <v>0.86990854805289031</v>
      </c>
      <c r="K27" s="2">
        <v>13821508.834638575</v>
      </c>
    </row>
    <row r="28" spans="2:11">
      <c r="E28" s="6" t="s">
        <v>28</v>
      </c>
      <c r="F28" s="6"/>
      <c r="G28" s="2">
        <v>8119.4331310329999</v>
      </c>
      <c r="H28" s="4">
        <f>G28/G5</f>
        <v>8.4408213974867369E-4</v>
      </c>
      <c r="I28">
        <v>189</v>
      </c>
      <c r="J28" s="4">
        <f>I28/I5</f>
        <v>4.2064779760831681E-4</v>
      </c>
      <c r="K28" s="2">
        <v>71.765722639000003</v>
      </c>
    </row>
    <row r="29" spans="2:11">
      <c r="E29" s="6" t="s">
        <v>29</v>
      </c>
      <c r="F29" s="6"/>
      <c r="G29" s="2">
        <v>3808.340775825</v>
      </c>
      <c r="H29" s="4">
        <f>G29/G5</f>
        <v>3.9590848019478876E-4</v>
      </c>
      <c r="I29">
        <v>391</v>
      </c>
      <c r="J29" s="4">
        <f>I29/I5</f>
        <v>8.7022904161297287E-4</v>
      </c>
      <c r="K29" s="2">
        <v>57.040459472000002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T8" sqref="T8"/>
    </sheetView>
  </sheetViews>
  <sheetFormatPr defaultRowHeight="30" customHeight="1"/>
  <cols>
    <col min="6" max="6" width="45.5703125" customWidth="1"/>
  </cols>
  <sheetData>
    <row r="1" spans="1:6" ht="51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UK'!$G$7</f>
        <v>9160084.8319587689</v>
      </c>
    </row>
    <row r="4" spans="1:6">
      <c r="A4" t="s">
        <v>32</v>
      </c>
      <c r="B4">
        <f>'NEWT - UK'!$G$8</f>
        <v>284572.73271771707</v>
      </c>
    </row>
    <row r="5" spans="1:6">
      <c r="A5" t="s">
        <v>33</v>
      </c>
      <c r="B5">
        <f>'NEWT - UK'!$G$9</f>
        <v>597704.45277419104</v>
      </c>
    </row>
    <row r="6" spans="1:6">
      <c r="A6" t="s">
        <v>34</v>
      </c>
      <c r="B6">
        <f>'NEWT - UK'!$G$10</f>
        <v>94.939873466999998</v>
      </c>
    </row>
    <row r="15" spans="1:6">
      <c r="A15" t="s">
        <v>35</v>
      </c>
    </row>
    <row r="16" spans="1:6">
      <c r="A16" t="s">
        <v>31</v>
      </c>
      <c r="B16">
        <f>'NEWT - UK'!$I$7</f>
        <v>286222</v>
      </c>
    </row>
    <row r="17" spans="1:2">
      <c r="A17" t="s">
        <v>32</v>
      </c>
      <c r="B17">
        <f>'NEWT - UK'!$I$8</f>
        <v>9257</v>
      </c>
    </row>
    <row r="18" spans="1:2">
      <c r="A18" t="s">
        <v>33</v>
      </c>
      <c r="B18">
        <f>'NEWT - UK'!$I$9</f>
        <v>671747</v>
      </c>
    </row>
    <row r="19" spans="1:2">
      <c r="A19" t="s">
        <v>34</v>
      </c>
      <c r="B19">
        <f>'NEWT - UK'!$I$10</f>
        <v>15</v>
      </c>
    </row>
    <row r="27" spans="1:2">
      <c r="A27" t="s">
        <v>18</v>
      </c>
    </row>
    <row r="28" spans="1:2">
      <c r="A28" t="s">
        <v>36</v>
      </c>
      <c r="B28">
        <f>'NEWT - UK'!$G$18</f>
        <v>1037274.755663609</v>
      </c>
    </row>
    <row r="29" spans="1:2">
      <c r="A29" t="s">
        <v>37</v>
      </c>
      <c r="B29">
        <f>'NEWT - UK'!$G$19</f>
        <v>2763094.9799748869</v>
      </c>
    </row>
    <row r="30" spans="1:2">
      <c r="A30" t="s">
        <v>38</v>
      </c>
      <c r="B30">
        <f>'NEWT - UK'!$G$22</f>
        <v>457047.00565114798</v>
      </c>
    </row>
    <row r="31" spans="1:2">
      <c r="A31" t="s">
        <v>39</v>
      </c>
      <c r="B31">
        <f>'NEWT - UK'!$G$23</f>
        <v>5187240.8233868424</v>
      </c>
    </row>
    <row r="40" spans="1:2">
      <c r="A40" t="s">
        <v>40</v>
      </c>
    </row>
    <row r="41" spans="1:2">
      <c r="A41" t="s">
        <v>41</v>
      </c>
      <c r="B41">
        <f>'NEWT - UK'!$G$26</f>
        <v>1868244.819898346</v>
      </c>
    </row>
    <row r="42" spans="1:2">
      <c r="A42" t="s">
        <v>42</v>
      </c>
      <c r="B42">
        <f>'NEWT - UK'!$G$27</f>
        <v>7571843.3073971542</v>
      </c>
    </row>
    <row r="43" spans="1:2">
      <c r="A43" t="s">
        <v>43</v>
      </c>
      <c r="B43">
        <f>'NEWT - UK'!$G$28</f>
        <v>4172.6712464330003</v>
      </c>
    </row>
    <row r="44" spans="1:2">
      <c r="A44" t="s">
        <v>44</v>
      </c>
      <c r="B44">
        <f>'NEWT - UK'!$G$29</f>
        <v>396.76613455299997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2023-01-12T09:52:54Z</dcterms:created>
  <dcterms:modified xsi:type="dcterms:W3CDTF">2023-01-12T09:52:54Z</dcterms:modified>
</cp:coreProperties>
</file>