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3850DD6-E22A-4AC8-AF7E-FBB720813DE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H13" i="2"/>
  <c r="G13" i="2"/>
  <c r="J10" i="2"/>
  <c r="H10" i="2"/>
  <c r="J9" i="2"/>
  <c r="H9" i="2"/>
  <c r="K8" i="2"/>
  <c r="I8" i="2"/>
  <c r="H8" i="2"/>
  <c r="G8" i="2"/>
  <c r="H15" i="2" s="1"/>
  <c r="J7" i="2"/>
  <c r="J8" i="2" s="1"/>
  <c r="H7" i="2"/>
  <c r="J5" i="2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<sst xmlns="http://schemas.openxmlformats.org/spreadsheetml/2006/main" count="82" uniqueCount="45">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</sst>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10886148.559818745</c:v>
                </c:pt>
                <c:pt idx="1">
                  <c:v>211500.35409799218</c:v>
                </c:pt>
                <c:pt idx="2">
                  <c:v>474496.83346554602</c:v>
                </c:pt>
                <c:pt idx="3">
                  <c:v>290.89883527000001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AA-4A9D-AD9E-CDD45C54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310108</c:v>
                </c:pt>
                <c:pt idx="1">
                  <c:v>5854</c:v>
                </c:pt>
                <c:pt idx="2">
                  <c:v>786632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78-483D-963F-A7FCDD31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1307151.334487858</c:v>
                </c:pt>
                <c:pt idx="1">
                  <c:v>3403026.8603600939</c:v>
                </c:pt>
                <c:pt idx="2">
                  <c:v>98569.130672878004</c:v>
                </c:pt>
                <c:pt idx="3">
                  <c:v>6288901.5883959066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F6-4BCB-A235-F652B999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1869629.578063736</c:v>
                </c:pt>
                <c:pt idx="1">
                  <c:v>9225128.8921041433</c:v>
                </c:pt>
                <c:pt idx="2">
                  <c:v>0</c:v>
                </c:pt>
                <c:pt idx="3">
                  <c:v>2890.4437488570002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67-49BB-B1B9-5E9FE80B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11572436.646217551</v>
      </c>
      <c r="H4" s="5"/>
      <c r="I4" s="1">
        <v>1102625</v>
      </c>
      <c r="J4" s="5"/>
      <c r="K4" s="3">
        <v>3804850.0638895179</v>
      </c>
    </row>
    <row r="5" spans="1:11" x14ac:dyDescent="0.25">
      <c r="E5" s="6" t="s">
        <v>7</v>
      </c>
      <c r="F5" s="6"/>
      <c r="G5" s="2">
        <v>11097648.913916737</v>
      </c>
      <c r="H5" s="4">
        <f>G5/G4</f>
        <v>0.95897253561928131</v>
      </c>
      <c r="I5">
        <v>315962</v>
      </c>
      <c r="J5" s="4">
        <f>I5/I4</f>
        <v>0.28655435891622266</v>
      </c>
      <c r="K5" s="2">
        <v>3574903.4924820419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10886148.559818745</v>
      </c>
      <c r="H7" s="4">
        <f>G7/G5</f>
        <v>0.98094187735270977</v>
      </c>
      <c r="I7">
        <v>310108</v>
      </c>
      <c r="J7" s="4">
        <f>I7/I5</f>
        <v>0.98147245554845208</v>
      </c>
      <c r="K7" s="2">
        <v>3544868.9162494699</v>
      </c>
    </row>
    <row r="8" spans="1:11" x14ac:dyDescent="0.25">
      <c r="F8" t="s">
        <v>10</v>
      </c>
      <c r="G8" s="2">
        <f>G5-G7</f>
        <v>211500.35409799218</v>
      </c>
      <c r="H8" s="4">
        <f>1-H7</f>
        <v>1.9058122647290232E-2</v>
      </c>
      <c r="I8">
        <f>I5-I7</f>
        <v>5854</v>
      </c>
      <c r="J8" s="4">
        <f>1-J7</f>
        <v>1.8527544451547917E-2</v>
      </c>
      <c r="K8" s="2">
        <f>K5-K7</f>
        <v>30034.576232572086</v>
      </c>
    </row>
    <row r="9" spans="1:11" x14ac:dyDescent="0.25">
      <c r="E9" s="6" t="s">
        <v>11</v>
      </c>
      <c r="F9" s="6"/>
      <c r="G9" s="2">
        <v>474496.83346554602</v>
      </c>
      <c r="H9" s="4">
        <f>1-H5-H10</f>
        <v>4.1002327165094783E-2</v>
      </c>
      <c r="I9">
        <v>786632</v>
      </c>
      <c r="J9" s="4">
        <f>1-J5-J10</f>
        <v>0.71341752635755573</v>
      </c>
      <c r="K9" s="2">
        <v>227223.13267435599</v>
      </c>
    </row>
    <row r="10" spans="1:11" x14ac:dyDescent="0.25">
      <c r="E10" s="6" t="s">
        <v>12</v>
      </c>
      <c r="F10" s="6"/>
      <c r="G10" s="2">
        <v>290.89883527000001</v>
      </c>
      <c r="H10" s="4">
        <f>G10/G4</f>
        <v>2.5137215623909268E-5</v>
      </c>
      <c r="I10">
        <v>31</v>
      </c>
      <c r="J10" s="4">
        <f>I10/I4</f>
        <v>2.8114726221516834E-5</v>
      </c>
      <c r="K10" s="2">
        <v>2723.4387331200001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2865587.5668976568</v>
      </c>
      <c r="H13" s="5">
        <f>G13/G5</f>
        <v>0.25821573462322606</v>
      </c>
      <c r="I13" s="1">
        <f>I14+I15</f>
        <v>94093</v>
      </c>
      <c r="J13" s="5">
        <f>I13/I5</f>
        <v>0.29779846943619803</v>
      </c>
      <c r="K13" s="3">
        <f>K14+K15</f>
        <v>35226.083077586001</v>
      </c>
    </row>
    <row r="14" spans="1:11" x14ac:dyDescent="0.25">
      <c r="E14" s="6" t="s">
        <v>15</v>
      </c>
      <c r="F14" s="6"/>
      <c r="G14" s="2">
        <v>2861193.9387976569</v>
      </c>
      <c r="H14" s="4">
        <f>G14/G7</f>
        <v>0.26282885292953378</v>
      </c>
      <c r="I14">
        <v>93806</v>
      </c>
      <c r="J14" s="4">
        <f>I14/I7</f>
        <v>0.30249461477936718</v>
      </c>
      <c r="K14" s="2">
        <v>35226.083077586001</v>
      </c>
    </row>
    <row r="15" spans="1:11" x14ac:dyDescent="0.25">
      <c r="E15" s="6" t="s">
        <v>16</v>
      </c>
      <c r="F15" s="6"/>
      <c r="G15" s="2">
        <v>4393.6280999999999</v>
      </c>
      <c r="H15" s="4">
        <f>G15/G8</f>
        <v>2.0773620539492561E-2</v>
      </c>
      <c r="I15">
        <v>287</v>
      </c>
      <c r="J15" s="4">
        <f>I15/I8</f>
        <v>4.902630679877007E-2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1307151.334487858</v>
      </c>
      <c r="H18" s="4">
        <f>G18/G5</f>
        <v>0.1177863297557248</v>
      </c>
      <c r="I18">
        <v>44268</v>
      </c>
      <c r="J18" s="4">
        <f>I18/I5</f>
        <v>0.14010545571935865</v>
      </c>
      <c r="K18" s="2">
        <v>13080.518064152</v>
      </c>
    </row>
    <row r="19" spans="2:11" x14ac:dyDescent="0.25">
      <c r="E19" s="6" t="s">
        <v>20</v>
      </c>
      <c r="F19" s="6"/>
      <c r="G19" s="2">
        <v>3403026.8603600939</v>
      </c>
      <c r="H19" s="4">
        <f>G19/G5</f>
        <v>0.30664394654732774</v>
      </c>
      <c r="I19">
        <v>95687</v>
      </c>
      <c r="J19" s="4">
        <f>I19/I5</f>
        <v>0.30284337990011456</v>
      </c>
      <c r="K19" s="2">
        <v>3410068.955761733</v>
      </c>
    </row>
    <row r="20" spans="2:11" x14ac:dyDescent="0.25">
      <c r="E20" s="6" t="s">
        <v>21</v>
      </c>
      <c r="F20" s="6"/>
      <c r="G20" s="2">
        <v>6387470.7190687843</v>
      </c>
      <c r="H20" s="4">
        <f>1-H18-H19</f>
        <v>0.57556972369694748</v>
      </c>
      <c r="I20">
        <v>176007</v>
      </c>
      <c r="J20" s="4">
        <f>1-J18-J19</f>
        <v>0.55705116438052682</v>
      </c>
      <c r="K20" s="2">
        <v>151754.01865615699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98569.130672878004</v>
      </c>
      <c r="H22" s="4">
        <f>G22/G20</f>
        <v>1.5431637186001565E-2</v>
      </c>
      <c r="I22">
        <v>3927</v>
      </c>
      <c r="J22" s="4">
        <f>I22/I20</f>
        <v>2.2311612606316793E-2</v>
      </c>
      <c r="K22" s="2">
        <v>3168.2230193300002</v>
      </c>
    </row>
    <row r="23" spans="2:11" x14ac:dyDescent="0.25">
      <c r="F23" t="s">
        <v>24</v>
      </c>
      <c r="G23" s="2">
        <f>G20-G22</f>
        <v>6288901.5883959066</v>
      </c>
      <c r="H23" s="4">
        <f>1-H22</f>
        <v>0.9845683628139984</v>
      </c>
      <c r="I23">
        <f>I20-I22</f>
        <v>172080</v>
      </c>
      <c r="J23" s="4">
        <f>1-J22</f>
        <v>0.97768838739368324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1869629.578063736</v>
      </c>
      <c r="H26" s="4">
        <f>G26/G5</f>
        <v>0.16847078084432573</v>
      </c>
      <c r="I26">
        <v>56895</v>
      </c>
      <c r="J26" s="4">
        <f>I26/I5</f>
        <v>0.18006912223621829</v>
      </c>
      <c r="K26" s="2">
        <v>3372844.3707396509</v>
      </c>
    </row>
    <row r="27" spans="2:11" x14ac:dyDescent="0.25">
      <c r="E27" s="6" t="s">
        <v>27</v>
      </c>
      <c r="F27" s="6"/>
      <c r="G27" s="2">
        <v>9225128.8921041433</v>
      </c>
      <c r="H27" s="4">
        <f>G27/G5</f>
        <v>0.83126876365097424</v>
      </c>
      <c r="I27">
        <v>259002</v>
      </c>
      <c r="J27" s="4">
        <f>I27/I5</f>
        <v>0.8197251568226559</v>
      </c>
      <c r="K27" s="2">
        <v>202044.27424239099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2890.4437488570002</v>
      </c>
      <c r="H29" s="4">
        <f>G29/G5</f>
        <v>2.6045550469994681E-4</v>
      </c>
      <c r="I29">
        <v>65</v>
      </c>
      <c r="J29" s="4">
        <f>I29/I5</f>
        <v>2.0572094112583159E-4</v>
      </c>
      <c r="K29" s="2">
        <v>14.8475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12284203.839540288</v>
      </c>
      <c r="H4" s="5"/>
      <c r="I4" s="1">
        <v>3831469</v>
      </c>
      <c r="J4" s="5"/>
      <c r="K4" s="3">
        <v>172348581.84024033</v>
      </c>
    </row>
    <row r="5" spans="1:11" x14ac:dyDescent="0.25">
      <c r="E5" s="6" t="s">
        <v>7</v>
      </c>
      <c r="F5" s="6"/>
      <c r="G5" s="2">
        <v>10364939.335601879</v>
      </c>
      <c r="H5" s="4">
        <f>G5/G4</f>
        <v>0.84376158772612542</v>
      </c>
      <c r="I5">
        <v>428264</v>
      </c>
      <c r="J5" s="4">
        <f>I5/I4</f>
        <v>0.11177540520359162</v>
      </c>
      <c r="K5" s="2">
        <v>39342994.08008109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9963374.6242213473</v>
      </c>
      <c r="H7" s="4">
        <f>G7/G5</f>
        <v>0.96125739877693039</v>
      </c>
      <c r="I7">
        <v>416161</v>
      </c>
      <c r="J7" s="4">
        <f>I7/I5</f>
        <v>0.97173939439224399</v>
      </c>
      <c r="K7" s="2">
        <v>39082366.830472603</v>
      </c>
    </row>
    <row r="8" spans="1:11" x14ac:dyDescent="0.25">
      <c r="F8" t="s">
        <v>10</v>
      </c>
      <c r="G8" s="2">
        <f>G5-G7</f>
        <v>401564.71138053201</v>
      </c>
      <c r="H8" s="4">
        <f>1-H7</f>
        <v>3.8742601223069606E-2</v>
      </c>
      <c r="I8">
        <f>I5-I7</f>
        <v>12103</v>
      </c>
      <c r="J8" s="4">
        <f>1-J7</f>
        <v>2.8260605607756006E-2</v>
      </c>
      <c r="K8" s="2">
        <f>K5-K7</f>
        <v>260627.24960848689</v>
      </c>
    </row>
    <row r="9" spans="1:11" x14ac:dyDescent="0.25">
      <c r="E9" s="6" t="s">
        <v>11</v>
      </c>
      <c r="F9" s="6"/>
      <c r="G9" s="2">
        <v>1664662.0913495549</v>
      </c>
      <c r="H9" s="4">
        <f>1-H5-H10</f>
        <v>0.1355124119636763</v>
      </c>
      <c r="I9">
        <v>3381233</v>
      </c>
      <c r="J9" s="4">
        <f>1-J5-J10</f>
        <v>0.88248997969186227</v>
      </c>
      <c r="K9" s="2">
        <v>129134649.89841743</v>
      </c>
    </row>
    <row r="10" spans="1:11" x14ac:dyDescent="0.25">
      <c r="E10" s="6" t="s">
        <v>12</v>
      </c>
      <c r="F10" s="6"/>
      <c r="G10" s="2">
        <v>254602.412588851</v>
      </c>
      <c r="H10" s="4">
        <f>G10/G4</f>
        <v>2.0726000310198289E-2</v>
      </c>
      <c r="I10">
        <v>21972</v>
      </c>
      <c r="J10" s="4">
        <f>I10/I4</f>
        <v>5.734615104546063E-3</v>
      </c>
      <c r="K10" s="2">
        <v>3870937.8617417892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1805477.4284188121</v>
      </c>
      <c r="H13" s="5">
        <f>G13/G5</f>
        <v>0.17419083411489839</v>
      </c>
      <c r="I13" s="1">
        <f>I14+I15</f>
        <v>50883</v>
      </c>
      <c r="J13" s="5">
        <f>I13/I5</f>
        <v>0.11881222797153158</v>
      </c>
      <c r="K13" s="3">
        <f>K14+K15</f>
        <v>1697740.4725971709</v>
      </c>
    </row>
    <row r="14" spans="1:11" x14ac:dyDescent="0.25">
      <c r="E14" s="6" t="s">
        <v>15</v>
      </c>
      <c r="F14" s="6"/>
      <c r="G14" s="2">
        <v>1797615.9770870521</v>
      </c>
      <c r="H14" s="4">
        <f>G14/G7</f>
        <v>0.18042240153421296</v>
      </c>
      <c r="I14">
        <v>50595</v>
      </c>
      <c r="J14" s="4">
        <f>I14/I7</f>
        <v>0.12157554408029585</v>
      </c>
      <c r="K14" s="2">
        <v>1697697.841674289</v>
      </c>
    </row>
    <row r="15" spans="1:11" x14ac:dyDescent="0.25">
      <c r="E15" s="6" t="s">
        <v>16</v>
      </c>
      <c r="F15" s="6"/>
      <c r="G15" s="2">
        <v>7861.4513317600004</v>
      </c>
      <c r="H15" s="4">
        <f>G15/G8</f>
        <v>1.9577047257796285E-2</v>
      </c>
      <c r="I15">
        <v>288</v>
      </c>
      <c r="J15" s="4">
        <f>I15/I8</f>
        <v>2.3795753119061389E-2</v>
      </c>
      <c r="K15" s="2">
        <v>42.630922882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977108.428568637</v>
      </c>
      <c r="H18" s="4">
        <f>G18/G5</f>
        <v>9.4270540032243957E-2</v>
      </c>
      <c r="I18">
        <v>34344</v>
      </c>
      <c r="J18" s="4">
        <f>I18/I5</f>
        <v>8.0193525488950743E-2</v>
      </c>
      <c r="K18" s="2">
        <v>1143888.7441917041</v>
      </c>
    </row>
    <row r="19" spans="2:11" x14ac:dyDescent="0.25">
      <c r="E19" s="6" t="s">
        <v>20</v>
      </c>
      <c r="F19" s="6"/>
      <c r="G19" s="2">
        <v>3167612.6203026348</v>
      </c>
      <c r="H19" s="4">
        <f>G19/G5</f>
        <v>0.30560840905478348</v>
      </c>
      <c r="I19">
        <v>103542</v>
      </c>
      <c r="J19" s="4">
        <f>I19/I5</f>
        <v>0.24177143070629331</v>
      </c>
      <c r="K19" s="2">
        <v>1637696.721961109</v>
      </c>
    </row>
    <row r="20" spans="2:11" x14ac:dyDescent="0.25">
      <c r="E20" s="6" t="s">
        <v>21</v>
      </c>
      <c r="F20" s="6"/>
      <c r="G20" s="2">
        <v>6208212.1695949314</v>
      </c>
      <c r="H20" s="4">
        <f>1-H18-H19</f>
        <v>0.60012105091297252</v>
      </c>
      <c r="I20">
        <v>289474</v>
      </c>
      <c r="J20" s="4">
        <f>1-J18-J19</f>
        <v>0.67803504380475599</v>
      </c>
      <c r="K20" s="2">
        <v>35932572.358223952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448160.50241204101</v>
      </c>
      <c r="H22" s="4">
        <f>G22/G20</f>
        <v>7.2188335412718699E-2</v>
      </c>
      <c r="I22">
        <v>44128</v>
      </c>
      <c r="J22" s="4">
        <f>I22/I20</f>
        <v>0.15244201551780126</v>
      </c>
      <c r="K22" s="2">
        <v>839283.82622026803</v>
      </c>
    </row>
    <row r="23" spans="2:11" x14ac:dyDescent="0.25">
      <c r="F23" t="s">
        <v>24</v>
      </c>
      <c r="G23" s="2">
        <f>G20-G22</f>
        <v>5760051.6671828907</v>
      </c>
      <c r="H23" s="4">
        <f>1-H22</f>
        <v>0.92781166458728126</v>
      </c>
      <c r="I23">
        <f>I20-I22</f>
        <v>245346</v>
      </c>
      <c r="J23" s="4">
        <f>1-J22</f>
        <v>0.84755798448219877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1517463.247993265</v>
      </c>
      <c r="H26" s="4">
        <f>G26/G5</f>
        <v>0.1464034857185344</v>
      </c>
      <c r="I26">
        <v>62114</v>
      </c>
      <c r="J26" s="4">
        <f>I26/I5</f>
        <v>0.14503670633067453</v>
      </c>
      <c r="K26" s="2">
        <v>32147194.613463897</v>
      </c>
    </row>
    <row r="27" spans="2:11" x14ac:dyDescent="0.25">
      <c r="E27" s="6" t="s">
        <v>27</v>
      </c>
      <c r="F27" s="6"/>
      <c r="G27" s="2">
        <v>8820638.4800151475</v>
      </c>
      <c r="H27" s="4">
        <f>G27/G5</f>
        <v>0.85100724610299361</v>
      </c>
      <c r="I27">
        <v>364600</v>
      </c>
      <c r="J27" s="4">
        <f>I27/I5</f>
        <v>0.85134403078474963</v>
      </c>
      <c r="K27" s="2">
        <v>7115485.3274735576</v>
      </c>
    </row>
    <row r="28" spans="2:11" x14ac:dyDescent="0.25">
      <c r="E28" s="6" t="s">
        <v>28</v>
      </c>
      <c r="F28" s="6"/>
      <c r="G28" s="2">
        <v>4268.4512593299996</v>
      </c>
      <c r="H28" s="4">
        <f>G28/G5</f>
        <v>4.1181632821222255E-4</v>
      </c>
      <c r="I28">
        <v>130</v>
      </c>
      <c r="J28" s="4">
        <f>I28/I5</f>
        <v>3.0355108064184709E-4</v>
      </c>
      <c r="K28" s="2">
        <v>39.297384028000003</v>
      </c>
    </row>
    <row r="29" spans="2:11" x14ac:dyDescent="0.25">
      <c r="E29" s="6" t="s">
        <v>29</v>
      </c>
      <c r="F29" s="6"/>
      <c r="G29" s="2">
        <v>10225.912427986001</v>
      </c>
      <c r="H29" s="4">
        <f>G29/G5</f>
        <v>9.8658680932763943E-4</v>
      </c>
      <c r="I29">
        <v>393</v>
      </c>
      <c r="J29" s="4">
        <f>I29/I5</f>
        <v>9.1765826686343002E-4</v>
      </c>
      <c r="K29" s="2">
        <v>359.66271531400002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10886148.559818745</v>
      </c>
    </row>
    <row r="3" spans="1:2" x14ac:dyDescent="0.25">
      <c r="A3" t="s">
        <v>32</v>
      </c>
      <c r="B3">
        <f>'NEWT - UK'!$G$8</f>
        <v>211500.35409799218</v>
      </c>
    </row>
    <row r="4" spans="1:2" x14ac:dyDescent="0.25">
      <c r="A4" t="s">
        <v>33</v>
      </c>
      <c r="B4">
        <f>'NEWT - UK'!$G$9</f>
        <v>474496.83346554602</v>
      </c>
    </row>
    <row r="5" spans="1:2" x14ac:dyDescent="0.25">
      <c r="A5" t="s">
        <v>34</v>
      </c>
      <c r="B5">
        <f>'NEWT - UK'!$G$10</f>
        <v>290.89883527000001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310108</v>
      </c>
    </row>
    <row r="16" spans="1:2" x14ac:dyDescent="0.25">
      <c r="A16" t="s">
        <v>32</v>
      </c>
      <c r="B16">
        <f>'NEWT - UK'!$I$8</f>
        <v>5854</v>
      </c>
    </row>
    <row r="17" spans="1:2" x14ac:dyDescent="0.25">
      <c r="A17" t="s">
        <v>33</v>
      </c>
      <c r="B17">
        <f>'NEWT - UK'!$I$9</f>
        <v>786632</v>
      </c>
    </row>
    <row r="18" spans="1:2" x14ac:dyDescent="0.25">
      <c r="A18" t="s">
        <v>34</v>
      </c>
      <c r="B18">
        <f>'NEWT - UK'!$I$10</f>
        <v>31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1307151.334487858</v>
      </c>
    </row>
    <row r="28" spans="1:2" x14ac:dyDescent="0.25">
      <c r="A28" t="s">
        <v>37</v>
      </c>
      <c r="B28">
        <f>'NEWT - UK'!$G$19</f>
        <v>3403026.8603600939</v>
      </c>
    </row>
    <row r="29" spans="1:2" x14ac:dyDescent="0.25">
      <c r="A29" t="s">
        <v>38</v>
      </c>
      <c r="B29">
        <f>'NEWT - UK'!$G$22</f>
        <v>98569.130672878004</v>
      </c>
    </row>
    <row r="30" spans="1:2" x14ac:dyDescent="0.25">
      <c r="A30" t="s">
        <v>39</v>
      </c>
      <c r="B30">
        <f>'NEWT - UK'!$G$23</f>
        <v>6288901.5883959066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1869629.578063736</v>
      </c>
    </row>
    <row r="41" spans="1:2" x14ac:dyDescent="0.25">
      <c r="A41" t="s">
        <v>42</v>
      </c>
      <c r="B41">
        <f>'NEWT - UK'!$G$27</f>
        <v>9225128.8921041433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2890.4437488570002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2024-08-28T14:33:37Z</dcterms:created>
  <dcterms:modified xsi:type="dcterms:W3CDTF">2024-08-28T14:33:37Z</dcterms:modified>
</cp:coreProperties>
</file>