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54815C1-968B-45C4-9266-3EA61B165D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<sst xmlns="http://schemas.openxmlformats.org/spreadsheetml/2006/main" count="82" uniqueCount="45">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</sst>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10787261.671750655</c:v>
                </c:pt>
                <c:pt idx="1">
                  <c:v>254712.45126729272</c:v>
                </c:pt>
                <c:pt idx="2">
                  <c:v>488546.421168142</c:v>
                </c:pt>
                <c:pt idx="3">
                  <c:v>112.86808522600001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A9-433F-A5AD-5281D250F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347146</c:v>
                </c:pt>
                <c:pt idx="1">
                  <c:v>6491</c:v>
                </c:pt>
                <c:pt idx="2">
                  <c:v>855835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4B8-4046-9888-1940A6B6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1042031.531087724</c:v>
                </c:pt>
                <c:pt idx="1">
                  <c:v>3365604.7525631478</c:v>
                </c:pt>
                <c:pt idx="2">
                  <c:v>103792.644505716</c:v>
                </c:pt>
                <c:pt idx="3">
                  <c:v>6530545.1948613599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E3-4F50-BA2E-6E334651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1765729.683142331</c:v>
                </c:pt>
                <c:pt idx="1">
                  <c:v>9273865.3301210888</c:v>
                </c:pt>
                <c:pt idx="2">
                  <c:v>0</c:v>
                </c:pt>
                <c:pt idx="3">
                  <c:v>2379.1097545289999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C3-431D-A8E6-E8EFF215B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11530633.412271315</v>
      </c>
      <c r="H4" s="5"/>
      <c r="I4" s="1">
        <v>1209483</v>
      </c>
      <c r="J4" s="5"/>
      <c r="K4" s="3">
        <v>1042654.112294263</v>
      </c>
    </row>
    <row r="5" spans="1:11" x14ac:dyDescent="0.3">
      <c r="E5" s="6" t="s">
        <v>7</v>
      </c>
      <c r="F5" s="6"/>
      <c r="G5" s="2">
        <v>11041974.123017948</v>
      </c>
      <c r="H5" s="4">
        <f>G5/G4</f>
        <v>0.95762077660596523</v>
      </c>
      <c r="I5">
        <v>353637</v>
      </c>
      <c r="J5" s="4">
        <f>I5/I4</f>
        <v>0.29238691242456488</v>
      </c>
      <c r="K5" s="2">
        <v>708260.75083948101</v>
      </c>
    </row>
    <row r="6" spans="1:11" x14ac:dyDescent="0.3">
      <c r="F6" t="s">
        <v>8</v>
      </c>
    </row>
    <row r="7" spans="1:11" x14ac:dyDescent="0.3">
      <c r="F7" t="s">
        <v>9</v>
      </c>
      <c r="G7" s="2">
        <v>10787261.671750655</v>
      </c>
      <c r="H7" s="4">
        <f>G7/G5</f>
        <v>0.97693234484798119</v>
      </c>
      <c r="I7">
        <v>347146</v>
      </c>
      <c r="J7" s="4">
        <f>I7/I5</f>
        <v>0.98164502017605626</v>
      </c>
      <c r="K7" s="2">
        <v>675236.43772524199</v>
      </c>
    </row>
    <row r="8" spans="1:11" x14ac:dyDescent="0.3">
      <c r="F8" t="s">
        <v>10</v>
      </c>
      <c r="G8" s="2">
        <f>G5-G7</f>
        <v>254712.45126729272</v>
      </c>
      <c r="H8" s="4">
        <f>1-H7</f>
        <v>2.3067655152018807E-2</v>
      </c>
      <c r="I8">
        <f>I5-I7</f>
        <v>6491</v>
      </c>
      <c r="J8" s="4">
        <f>1-J7</f>
        <v>1.835497982394374E-2</v>
      </c>
      <c r="K8" s="2">
        <f>K5-K7</f>
        <v>33024.313114239019</v>
      </c>
    </row>
    <row r="9" spans="1:11" x14ac:dyDescent="0.3">
      <c r="E9" s="6" t="s">
        <v>11</v>
      </c>
      <c r="F9" s="6"/>
      <c r="G9" s="2">
        <v>488546.421168142</v>
      </c>
      <c r="H9" s="4">
        <f>1-H5-H10</f>
        <v>4.236943485240046E-2</v>
      </c>
      <c r="I9">
        <v>855835</v>
      </c>
      <c r="J9" s="4">
        <f>1-J5-J10</f>
        <v>0.70760399278038633</v>
      </c>
      <c r="K9" s="2">
        <v>334237.640959454</v>
      </c>
    </row>
    <row r="10" spans="1:11" x14ac:dyDescent="0.3">
      <c r="E10" s="6" t="s">
        <v>12</v>
      </c>
      <c r="F10" s="6"/>
      <c r="G10" s="2">
        <v>112.86808522600001</v>
      </c>
      <c r="H10" s="4">
        <f>G10/G4</f>
        <v>9.7885416343114104E-6</v>
      </c>
      <c r="I10">
        <v>11</v>
      </c>
      <c r="J10" s="4">
        <f>I10/I4</f>
        <v>9.0947950487935762E-6</v>
      </c>
      <c r="K10" s="2">
        <v>155.720495328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2717489.3395305392</v>
      </c>
      <c r="H13" s="5">
        <f>G13/G5</f>
        <v>0.24610538924065201</v>
      </c>
      <c r="I13" s="1">
        <f>I14+I15</f>
        <v>98126</v>
      </c>
      <c r="J13" s="5">
        <f>I13/I5</f>
        <v>0.27747662150736491</v>
      </c>
      <c r="K13" s="3">
        <f>K14+K15</f>
        <v>47481.323112225</v>
      </c>
    </row>
    <row r="14" spans="1:11" x14ac:dyDescent="0.3">
      <c r="E14" s="6" t="s">
        <v>15</v>
      </c>
      <c r="F14" s="6"/>
      <c r="G14" s="2">
        <v>2696366.0936974091</v>
      </c>
      <c r="H14" s="4">
        <f>G14/G7</f>
        <v>0.24995834677474901</v>
      </c>
      <c r="I14">
        <v>96794</v>
      </c>
      <c r="J14" s="4">
        <f>I14/I7</f>
        <v>0.2788279283068219</v>
      </c>
      <c r="K14" s="2">
        <v>47343.778650105</v>
      </c>
    </row>
    <row r="15" spans="1:11" x14ac:dyDescent="0.3">
      <c r="E15" s="6" t="s">
        <v>16</v>
      </c>
      <c r="F15" s="6"/>
      <c r="G15" s="2">
        <v>21123.24583313</v>
      </c>
      <c r="H15" s="4">
        <f>G15/G8</f>
        <v>8.2929773271913892E-2</v>
      </c>
      <c r="I15">
        <v>1332</v>
      </c>
      <c r="J15" s="4">
        <f>I15/I8</f>
        <v>0.20520720998305345</v>
      </c>
      <c r="K15" s="2">
        <v>137.54446211999999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1042031.531087724</v>
      </c>
      <c r="H18" s="4">
        <f>G18/G5</f>
        <v>9.4370039222924765E-2</v>
      </c>
      <c r="I18">
        <v>38479</v>
      </c>
      <c r="J18" s="4">
        <f>I18/I5</f>
        <v>0.1088093157672981</v>
      </c>
      <c r="K18" s="2">
        <v>20216.367134470998</v>
      </c>
    </row>
    <row r="19" spans="2:11" x14ac:dyDescent="0.3">
      <c r="E19" s="6" t="s">
        <v>20</v>
      </c>
      <c r="F19" s="6"/>
      <c r="G19" s="2">
        <v>3365604.7525631478</v>
      </c>
      <c r="H19" s="4">
        <f>G19/G5</f>
        <v>0.30480099980919662</v>
      </c>
      <c r="I19">
        <v>105415</v>
      </c>
      <c r="J19" s="4">
        <f>I19/I5</f>
        <v>0.29808815254059956</v>
      </c>
      <c r="K19" s="2">
        <v>264069.69933056203</v>
      </c>
    </row>
    <row r="20" spans="2:11" x14ac:dyDescent="0.3">
      <c r="E20" s="6" t="s">
        <v>21</v>
      </c>
      <c r="F20" s="6"/>
      <c r="G20" s="2">
        <v>6634337.8393670758</v>
      </c>
      <c r="H20" s="4">
        <f>1-H18-H19</f>
        <v>0.60082896096787863</v>
      </c>
      <c r="I20">
        <v>209743</v>
      </c>
      <c r="J20" s="4">
        <f>1-J18-J19</f>
        <v>0.59310253169210236</v>
      </c>
      <c r="K20" s="2">
        <v>423974.68437444803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103792.644505716</v>
      </c>
      <c r="H22" s="4">
        <f>G22/G20</f>
        <v>1.5644763203017401E-2</v>
      </c>
      <c r="I22">
        <v>4909</v>
      </c>
      <c r="J22" s="4">
        <f>I22/I20</f>
        <v>2.3404833534373018E-2</v>
      </c>
      <c r="K22" s="2">
        <v>4938.9233354369999</v>
      </c>
    </row>
    <row r="23" spans="2:11" x14ac:dyDescent="0.3">
      <c r="F23" t="s">
        <v>24</v>
      </c>
      <c r="G23" s="2">
        <f>G20-G22</f>
        <v>6530545.1948613599</v>
      </c>
      <c r="H23" s="4">
        <f>1-H22</f>
        <v>0.98435523679698256</v>
      </c>
      <c r="I23">
        <f>I20-I22</f>
        <v>204834</v>
      </c>
      <c r="J23" s="4">
        <f>1-J22</f>
        <v>0.97659516646562694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1765729.683142331</v>
      </c>
      <c r="H26" s="4">
        <f>G26/G5</f>
        <v>0.15991068838510633</v>
      </c>
      <c r="I26">
        <v>63880</v>
      </c>
      <c r="J26" s="4">
        <f>I26/I5</f>
        <v>0.18063720707957595</v>
      </c>
      <c r="K26" s="2">
        <v>379275.342480483</v>
      </c>
    </row>
    <row r="27" spans="2:11" x14ac:dyDescent="0.3">
      <c r="E27" s="6" t="s">
        <v>27</v>
      </c>
      <c r="F27" s="6"/>
      <c r="G27" s="2">
        <v>9273865.3301210888</v>
      </c>
      <c r="H27" s="4">
        <f>G27/G5</f>
        <v>0.83987385107060852</v>
      </c>
      <c r="I27">
        <v>289723</v>
      </c>
      <c r="J27" s="4">
        <f>I27/I5</f>
        <v>0.81926664913456448</v>
      </c>
      <c r="K27" s="2">
        <v>328985.40835899801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2379.1097545289999</v>
      </c>
      <c r="H29" s="4">
        <f>G29/G5</f>
        <v>2.1546054428524155E-4</v>
      </c>
      <c r="I29">
        <v>34</v>
      </c>
      <c r="J29" s="4">
        <f>I29/I5</f>
        <v>9.6143785859511313E-5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12102305.506005161</v>
      </c>
      <c r="H4" s="5"/>
      <c r="I4" s="1">
        <v>3815947</v>
      </c>
      <c r="J4" s="5"/>
      <c r="K4" s="3">
        <v>344526101.57241148</v>
      </c>
    </row>
    <row r="5" spans="1:11" x14ac:dyDescent="0.3">
      <c r="E5" s="6" t="s">
        <v>7</v>
      </c>
      <c r="F5" s="6"/>
      <c r="G5" s="2">
        <v>10167287.144756701</v>
      </c>
      <c r="H5" s="4">
        <f>G5/G4</f>
        <v>0.84011159193689966</v>
      </c>
      <c r="I5">
        <v>440016</v>
      </c>
      <c r="J5" s="4">
        <f>I5/I4</f>
        <v>0.11530977762531817</v>
      </c>
      <c r="K5" s="2">
        <v>9667396.53069387</v>
      </c>
    </row>
    <row r="6" spans="1:11" x14ac:dyDescent="0.3">
      <c r="F6" t="s">
        <v>8</v>
      </c>
    </row>
    <row r="7" spans="1:11" x14ac:dyDescent="0.3">
      <c r="F7" t="s">
        <v>9</v>
      </c>
      <c r="G7" s="2">
        <v>9807637.0973481927</v>
      </c>
      <c r="H7" s="4">
        <f>G7/G5</f>
        <v>0.96462674435294371</v>
      </c>
      <c r="I7">
        <v>427975</v>
      </c>
      <c r="J7" s="4">
        <f>I7/I5</f>
        <v>0.97263508599687287</v>
      </c>
      <c r="K7" s="2">
        <v>9433504.8736131247</v>
      </c>
    </row>
    <row r="8" spans="1:11" x14ac:dyDescent="0.3">
      <c r="F8" t="s">
        <v>10</v>
      </c>
      <c r="G8" s="2">
        <f>G5-G7</f>
        <v>359650.04740850814</v>
      </c>
      <c r="H8" s="4">
        <f>1-H7</f>
        <v>3.537325564705629E-2</v>
      </c>
      <c r="I8">
        <f>I5-I7</f>
        <v>12041</v>
      </c>
      <c r="J8" s="4">
        <f>1-J7</f>
        <v>2.7364914003127128E-2</v>
      </c>
      <c r="K8" s="2">
        <f>K5-K7</f>
        <v>233891.65708074532</v>
      </c>
    </row>
    <row r="9" spans="1:11" x14ac:dyDescent="0.3">
      <c r="E9" s="6" t="s">
        <v>11</v>
      </c>
      <c r="F9" s="6"/>
      <c r="G9" s="2">
        <v>1667410.0445481059</v>
      </c>
      <c r="H9" s="4">
        <f>1-H5-H10</f>
        <v>0.13777623145612528</v>
      </c>
      <c r="I9">
        <v>3354470</v>
      </c>
      <c r="J9" s="4">
        <f>1-J5-J10</f>
        <v>0.87906619248118489</v>
      </c>
      <c r="K9" s="2">
        <v>331043645.87912244</v>
      </c>
    </row>
    <row r="10" spans="1:11" x14ac:dyDescent="0.3">
      <c r="E10" s="6" t="s">
        <v>12</v>
      </c>
      <c r="F10" s="6"/>
      <c r="G10" s="2">
        <v>267608.316700353</v>
      </c>
      <c r="H10" s="4">
        <f>G10/G4</f>
        <v>2.2112176606975079E-2</v>
      </c>
      <c r="I10">
        <v>21461</v>
      </c>
      <c r="J10" s="4">
        <f>I10/I4</f>
        <v>5.6240298934969483E-3</v>
      </c>
      <c r="K10" s="2">
        <v>3815059.162595124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1899016.4579756721</v>
      </c>
      <c r="H13" s="5">
        <f>G13/G5</f>
        <v>0.18677710493845945</v>
      </c>
      <c r="I13" s="1">
        <f>I14+I15</f>
        <v>55317</v>
      </c>
      <c r="J13" s="5">
        <f>I13/I5</f>
        <v>0.12571588305879786</v>
      </c>
      <c r="K13" s="3">
        <f>K14+K15</f>
        <v>2257086.06760144</v>
      </c>
    </row>
    <row r="14" spans="1:11" x14ac:dyDescent="0.3">
      <c r="E14" s="6" t="s">
        <v>15</v>
      </c>
      <c r="F14" s="6"/>
      <c r="G14" s="2">
        <v>1879157.488784462</v>
      </c>
      <c r="H14" s="4">
        <f>G14/G7</f>
        <v>0.19160144998559869</v>
      </c>
      <c r="I14">
        <v>54428</v>
      </c>
      <c r="J14" s="4">
        <f>I14/I7</f>
        <v>0.12717565278345697</v>
      </c>
      <c r="K14" s="2">
        <v>2256985.6008515409</v>
      </c>
    </row>
    <row r="15" spans="1:11" x14ac:dyDescent="0.3">
      <c r="E15" s="6" t="s">
        <v>16</v>
      </c>
      <c r="F15" s="6"/>
      <c r="G15" s="2">
        <v>19858.969191209999</v>
      </c>
      <c r="H15" s="4">
        <f>G15/G8</f>
        <v>5.5217479698127798E-2</v>
      </c>
      <c r="I15">
        <v>889</v>
      </c>
      <c r="J15" s="4">
        <f>I15/I8</f>
        <v>7.3831077153060379E-2</v>
      </c>
      <c r="K15" s="2">
        <v>100.46674989900001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826269.695538837</v>
      </c>
      <c r="H18" s="4">
        <f>G18/G5</f>
        <v>8.1267469264399275E-2</v>
      </c>
      <c r="I18">
        <v>30031</v>
      </c>
      <c r="J18" s="4">
        <f>I18/I5</f>
        <v>6.8249790916693934E-2</v>
      </c>
      <c r="K18" s="2">
        <v>1920421.8217857049</v>
      </c>
    </row>
    <row r="19" spans="2:11" x14ac:dyDescent="0.3">
      <c r="E19" s="6" t="s">
        <v>20</v>
      </c>
      <c r="F19" s="6"/>
      <c r="G19" s="2">
        <v>3123266.8285453152</v>
      </c>
      <c r="H19" s="4">
        <f>G19/G5</f>
        <v>0.30718782543246975</v>
      </c>
      <c r="I19">
        <v>105928</v>
      </c>
      <c r="J19" s="4">
        <f>I19/I5</f>
        <v>0.24073670048361878</v>
      </c>
      <c r="K19" s="2">
        <v>2600147.467460494</v>
      </c>
    </row>
    <row r="20" spans="2:11" x14ac:dyDescent="0.3">
      <c r="E20" s="6" t="s">
        <v>21</v>
      </c>
      <c r="F20" s="6"/>
      <c r="G20" s="2">
        <v>6205504.539759241</v>
      </c>
      <c r="H20" s="4">
        <f>1-H18-H19</f>
        <v>0.61154470530313088</v>
      </c>
      <c r="I20">
        <v>303141</v>
      </c>
      <c r="J20" s="4">
        <f>1-J18-J19</f>
        <v>0.69101350859968735</v>
      </c>
      <c r="K20" s="2">
        <v>4474954.582793246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453608.18693375902</v>
      </c>
      <c r="H22" s="4">
        <f>G22/G20</f>
        <v>7.3097712527232794E-2</v>
      </c>
      <c r="I22">
        <v>43947</v>
      </c>
      <c r="J22" s="4">
        <f>I22/I20</f>
        <v>0.14497214167664552</v>
      </c>
      <c r="K22" s="2">
        <v>953371.75732164399</v>
      </c>
    </row>
    <row r="23" spans="2:11" x14ac:dyDescent="0.3">
      <c r="F23" t="s">
        <v>24</v>
      </c>
      <c r="G23" s="2">
        <f>G20-G22</f>
        <v>5751896.3528254824</v>
      </c>
      <c r="H23" s="4">
        <f>1-H22</f>
        <v>0.92690228747276726</v>
      </c>
      <c r="I23">
        <f>I20-I22</f>
        <v>259194</v>
      </c>
      <c r="J23" s="4">
        <f>1-J22</f>
        <v>0.85502785832335448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1458494.7732831661</v>
      </c>
      <c r="H26" s="4">
        <f>G26/G5</f>
        <v>0.14344974746142741</v>
      </c>
      <c r="I26">
        <v>61265</v>
      </c>
      <c r="J26" s="4">
        <f>I26/I5</f>
        <v>0.13923357332460637</v>
      </c>
      <c r="K26" s="2">
        <v>1173399.0182992001</v>
      </c>
    </row>
    <row r="27" spans="2:11" x14ac:dyDescent="0.3">
      <c r="E27" s="6" t="s">
        <v>27</v>
      </c>
      <c r="F27" s="6"/>
      <c r="G27" s="2">
        <v>8674809.7088004891</v>
      </c>
      <c r="H27" s="4">
        <f>G27/G5</f>
        <v>0.85320789954025378</v>
      </c>
      <c r="I27">
        <v>377177</v>
      </c>
      <c r="J27" s="4">
        <f>I27/I5</f>
        <v>0.85718928402603545</v>
      </c>
      <c r="K27" s="2">
        <v>8413374.4913476892</v>
      </c>
    </row>
    <row r="28" spans="2:11" x14ac:dyDescent="0.3">
      <c r="E28" s="6" t="s">
        <v>28</v>
      </c>
      <c r="F28" s="6"/>
      <c r="G28" s="2">
        <v>5365.1471554729997</v>
      </c>
      <c r="H28" s="4">
        <f>G28/G5</f>
        <v>5.2768718725917181E-4</v>
      </c>
      <c r="I28">
        <v>132</v>
      </c>
      <c r="J28" s="4">
        <f>I28/I5</f>
        <v>2.9998909130577069E-4</v>
      </c>
      <c r="K28" s="2">
        <v>39.297384028000003</v>
      </c>
    </row>
    <row r="29" spans="2:11" x14ac:dyDescent="0.3">
      <c r="E29" s="6" t="s">
        <v>29</v>
      </c>
      <c r="F29" s="6"/>
      <c r="G29" s="2">
        <v>16237.843152355999</v>
      </c>
      <c r="H29" s="4">
        <f>G29/G5</f>
        <v>1.5970674301974349E-3</v>
      </c>
      <c r="I29">
        <v>415</v>
      </c>
      <c r="J29" s="4">
        <f>I29/I5</f>
        <v>9.4314752190829423E-4</v>
      </c>
      <c r="K29" s="2">
        <v>249.43460271800001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10787261.671750655</v>
      </c>
    </row>
    <row r="3" spans="1:2" x14ac:dyDescent="0.3">
      <c r="A3" t="s">
        <v>32</v>
      </c>
      <c r="B3">
        <f>'NEWT - UK'!$G$8</f>
        <v>254712.45126729272</v>
      </c>
    </row>
    <row r="4" spans="1:2" x14ac:dyDescent="0.3">
      <c r="A4" t="s">
        <v>33</v>
      </c>
      <c r="B4">
        <f>'NEWT - UK'!$G$9</f>
        <v>488546.421168142</v>
      </c>
    </row>
    <row r="5" spans="1:2" x14ac:dyDescent="0.3">
      <c r="A5" t="s">
        <v>34</v>
      </c>
      <c r="B5">
        <f>'NEWT - UK'!$G$10</f>
        <v>112.86808522600001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347146</v>
      </c>
    </row>
    <row r="16" spans="1:2" x14ac:dyDescent="0.3">
      <c r="A16" t="s">
        <v>32</v>
      </c>
      <c r="B16">
        <f>'NEWT - UK'!$I$8</f>
        <v>6491</v>
      </c>
    </row>
    <row r="17" spans="1:2" x14ac:dyDescent="0.3">
      <c r="A17" t="s">
        <v>33</v>
      </c>
      <c r="B17">
        <f>'NEWT - UK'!$I$9</f>
        <v>855835</v>
      </c>
    </row>
    <row r="18" spans="1:2" x14ac:dyDescent="0.3">
      <c r="A18" t="s">
        <v>34</v>
      </c>
      <c r="B18">
        <f>'NEWT - UK'!$I$10</f>
        <v>11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1042031.531087724</v>
      </c>
    </row>
    <row r="28" spans="1:2" x14ac:dyDescent="0.3">
      <c r="A28" t="s">
        <v>37</v>
      </c>
      <c r="B28">
        <f>'NEWT - UK'!$G$19</f>
        <v>3365604.7525631478</v>
      </c>
    </row>
    <row r="29" spans="1:2" x14ac:dyDescent="0.3">
      <c r="A29" t="s">
        <v>38</v>
      </c>
      <c r="B29">
        <f>'NEWT - UK'!$G$22</f>
        <v>103792.644505716</v>
      </c>
    </row>
    <row r="30" spans="1:2" x14ac:dyDescent="0.3">
      <c r="A30" t="s">
        <v>39</v>
      </c>
      <c r="B30">
        <f>'NEWT - UK'!$G$23</f>
        <v>6530545.1948613599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1765729.683142331</v>
      </c>
    </row>
    <row r="41" spans="1:2" x14ac:dyDescent="0.3">
      <c r="A41" t="s">
        <v>42</v>
      </c>
      <c r="B41">
        <f>'NEWT - UK'!$G$27</f>
        <v>9273865.3301210888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2379.1097545289999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2024-04-08T21:18:54Z</dcterms:created>
  <dcterms:modified xsi:type="dcterms:W3CDTF">2024-04-08T21:18:54Z</dcterms:modified>
</cp:coreProperties>
</file>