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178660BA-0612-4767-9E38-1BFAA76B7F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I23" i="5"/>
  <c r="G23" i="5"/>
  <c r="J22" i="5"/>
  <c r="J23" i="5" s="1"/>
  <c r="H22" i="5"/>
  <c r="H23" i="5" s="1"/>
  <c r="J19" i="5"/>
  <c r="H19" i="5"/>
  <c r="J18" i="5"/>
  <c r="J20" i="5" s="1"/>
  <c r="H18" i="5"/>
  <c r="H20" i="5" s="1"/>
  <c r="J14" i="5"/>
  <c r="H14" i="5"/>
  <c r="K13" i="5"/>
  <c r="J13" i="5"/>
  <c r="I13" i="5"/>
  <c r="G13" i="5"/>
  <c r="H13" i="5" s="1"/>
  <c r="J10" i="5"/>
  <c r="H10" i="5"/>
  <c r="K8" i="5"/>
  <c r="I8" i="5"/>
  <c r="J15" i="5" s="1"/>
  <c r="G8" i="5"/>
  <c r="H15" i="5" s="1"/>
  <c r="J7" i="5"/>
  <c r="J8" i="5" s="1"/>
  <c r="H7" i="5"/>
  <c r="H8" i="5" s="1"/>
  <c r="J5" i="5"/>
  <c r="J9" i="5" s="1"/>
  <c r="H5" i="5"/>
  <c r="H9" i="5" s="1"/>
  <c r="J29" i="2"/>
  <c r="H29" i="2"/>
  <c r="J28" i="2"/>
  <c r="H28" i="2"/>
  <c r="J27" i="2"/>
  <c r="H27" i="2"/>
  <c r="J26" i="2"/>
  <c r="H26" i="2"/>
  <c r="I23" i="2"/>
  <c r="G23" i="2"/>
  <c r="B30" i="3" s="1"/>
  <c r="J22" i="2"/>
  <c r="J23" i="2" s="1"/>
  <c r="H22" i="2"/>
  <c r="H23" i="2" s="1"/>
  <c r="J19" i="2"/>
  <c r="H19" i="2"/>
  <c r="J18" i="2"/>
  <c r="J20" i="2" s="1"/>
  <c r="H18" i="2"/>
  <c r="H20" i="2" s="1"/>
  <c r="J14" i="2"/>
  <c r="H14" i="2"/>
  <c r="K13" i="2"/>
  <c r="J13" i="2"/>
  <c r="I13" i="2"/>
  <c r="H13" i="2"/>
  <c r="G13" i="2"/>
  <c r="J10" i="2"/>
  <c r="H10" i="2"/>
  <c r="J9" i="2"/>
  <c r="K8" i="2"/>
  <c r="J8" i="2"/>
  <c r="I8" i="2"/>
  <c r="J15" i="2" s="1"/>
  <c r="H8" i="2"/>
  <c r="G8" i="2"/>
  <c r="B3" i="3" s="1"/>
  <c r="J7" i="2"/>
  <c r="H7" i="2"/>
  <c r="J5" i="2"/>
  <c r="H5" i="2"/>
  <c r="H9" i="2" s="1"/>
  <c r="B16" i="3" l="1"/>
  <c r="H15" i="2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<sst xmlns="http://schemas.openxmlformats.org/spreadsheetml/2006/main" count="82" uniqueCount="45">
  <si>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14 April 2023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</si>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</sst>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7721491.5063883234</c:v>
                </c:pt>
                <c:pt idx="1">
                  <c:v>279173.83007842302</c:v>
                </c:pt>
                <c:pt idx="2">
                  <c:v>310903.46583441802</c:v>
                </c:pt>
                <c:pt idx="3">
                  <c:v>33.680110966999997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4BB-42B7-A58D-42DA0C81E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243447</c:v>
                </c:pt>
                <c:pt idx="1">
                  <c:v>8679</c:v>
                </c:pt>
                <c:pt idx="2">
                  <c:v>611212</c:v>
                </c:pt>
                <c:pt idx="3">
                  <c:v>10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51C-4985-BD76-CAF5A693F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812248.751005064</c:v>
                </c:pt>
                <c:pt idx="1">
                  <c:v>2316952.5372148212</c:v>
                </c:pt>
                <c:pt idx="2">
                  <c:v>461894.06467062002</c:v>
                </c:pt>
                <c:pt idx="3">
                  <c:v>4409569.9835762419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2BF-4AFC-8B8C-9D0ACDC81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1243356.3382146489</c:v>
                </c:pt>
                <c:pt idx="1">
                  <c:v>6690926.8225535573</c:v>
                </c:pt>
                <c:pt idx="2">
                  <c:v>45062.038773899003</c:v>
                </c:pt>
                <c:pt idx="3">
                  <c:v>21320.136924640999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946-41C9-96B2-FCFB2C800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8311602.4824121306</v>
      </c>
      <c r="H4" s="5"/>
      <c r="I4" s="1">
        <v>863348</v>
      </c>
      <c r="J4" s="5"/>
      <c r="K4" s="3">
        <v>3877333.1660989039</v>
      </c>
    </row>
    <row r="5" spans="1:11">
      <c r="E5" s="6" t="s">
        <v>7</v>
      </c>
      <c r="F5" s="6"/>
      <c r="G5" s="2">
        <v>8000665.3364667464</v>
      </c>
      <c r="H5" s="4">
        <f>G5/G4</f>
        <v>0.96258998832014087</v>
      </c>
      <c r="I5">
        <v>252126</v>
      </c>
      <c r="J5" s="4">
        <f>I5/I4</f>
        <v>0.29203287666155481</v>
      </c>
      <c r="K5" s="2">
        <v>3636351.2241783938</v>
      </c>
    </row>
    <row r="6" spans="1:11">
      <c r="F6" t="s">
        <v>8</v>
      </c>
    </row>
    <row r="7" spans="1:11">
      <c r="F7" t="s">
        <v>9</v>
      </c>
      <c r="G7" s="2">
        <v>7721491.5063883234</v>
      </c>
      <c r="H7" s="4">
        <f>G7/G5</f>
        <v>0.96510617325712167</v>
      </c>
      <c r="I7">
        <v>243447</v>
      </c>
      <c r="J7" s="4">
        <f>I7/I5</f>
        <v>0.96557673544180289</v>
      </c>
      <c r="K7" s="2">
        <v>3622877.9573774501</v>
      </c>
    </row>
    <row r="8" spans="1:11">
      <c r="F8" t="s">
        <v>10</v>
      </c>
      <c r="G8" s="2">
        <f>G5-G7</f>
        <v>279173.83007842302</v>
      </c>
      <c r="H8" s="4">
        <f>1-H7</f>
        <v>3.4893826742878331E-2</v>
      </c>
      <c r="I8">
        <f>I5-I7</f>
        <v>8679</v>
      </c>
      <c r="J8" s="4">
        <f>1-J7</f>
        <v>3.4423264558197109E-2</v>
      </c>
      <c r="K8" s="2">
        <f>K5-K7</f>
        <v>13473.266800943762</v>
      </c>
    </row>
    <row r="9" spans="1:11">
      <c r="E9" s="6" t="s">
        <v>11</v>
      </c>
      <c r="F9" s="6"/>
      <c r="G9" s="2">
        <v>310903.46583441802</v>
      </c>
      <c r="H9" s="4">
        <f>1-H5-H10</f>
        <v>3.740595949966425E-2</v>
      </c>
      <c r="I9">
        <v>611212</v>
      </c>
      <c r="J9" s="4">
        <f>1-J5-J10</f>
        <v>0.70795554052363596</v>
      </c>
      <c r="K9" s="2">
        <v>240848.06336023699</v>
      </c>
    </row>
    <row r="10" spans="1:11">
      <c r="E10" s="6" t="s">
        <v>12</v>
      </c>
      <c r="F10" s="6"/>
      <c r="G10" s="2">
        <v>33.680110966999997</v>
      </c>
      <c r="H10" s="4">
        <f>G10/G4</f>
        <v>4.0521801948865113E-6</v>
      </c>
      <c r="I10">
        <v>10</v>
      </c>
      <c r="J10" s="4">
        <f>I10/I4</f>
        <v>1.1582814809323703E-5</v>
      </c>
      <c r="K10" s="2">
        <v>133.87856027300001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1842410.0285449871</v>
      </c>
      <c r="H13" s="5">
        <f>G13/G5</f>
        <v>0.23028210168313729</v>
      </c>
      <c r="I13" s="1">
        <f>I14+I15</f>
        <v>64224</v>
      </c>
      <c r="J13" s="5">
        <f>I13/I5</f>
        <v>0.25472977796815877</v>
      </c>
      <c r="K13" s="3">
        <f>K14+K15</f>
        <v>38567.294018556</v>
      </c>
    </row>
    <row r="14" spans="1:11">
      <c r="E14" s="6" t="s">
        <v>15</v>
      </c>
      <c r="F14" s="6"/>
      <c r="G14" s="2">
        <v>1764143.7826529071</v>
      </c>
      <c r="H14" s="4">
        <f>G14/G7</f>
        <v>0.22847189318195257</v>
      </c>
      <c r="I14">
        <v>60285</v>
      </c>
      <c r="J14" s="4">
        <f>I14/I7</f>
        <v>0.24763090118177672</v>
      </c>
      <c r="K14" s="2">
        <v>38468.659775405999</v>
      </c>
    </row>
    <row r="15" spans="1:11">
      <c r="E15" s="6" t="s">
        <v>16</v>
      </c>
      <c r="F15" s="6"/>
      <c r="G15" s="2">
        <v>78266.245892079998</v>
      </c>
      <c r="H15" s="4">
        <f>G15/G8</f>
        <v>0.28034950793953051</v>
      </c>
      <c r="I15">
        <v>3939</v>
      </c>
      <c r="J15" s="4">
        <f>I15/I8</f>
        <v>0.45385413066021429</v>
      </c>
      <c r="K15" s="2">
        <v>98.634243150000003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812248.751005064</v>
      </c>
      <c r="H18" s="4">
        <f>G18/G5</f>
        <v>0.10152265053543276</v>
      </c>
      <c r="I18">
        <v>24931</v>
      </c>
      <c r="J18" s="4">
        <f>I18/I5</f>
        <v>9.8883098133472944E-2</v>
      </c>
      <c r="K18" s="2">
        <v>18910.02412781</v>
      </c>
    </row>
    <row r="19" spans="2:11">
      <c r="E19" s="6" t="s">
        <v>20</v>
      </c>
      <c r="F19" s="6"/>
      <c r="G19" s="2">
        <v>2316952.5372148212</v>
      </c>
      <c r="H19" s="4">
        <f>G19/G5</f>
        <v>0.2895949823890564</v>
      </c>
      <c r="I19">
        <v>79508</v>
      </c>
      <c r="J19" s="4">
        <f>I19/I5</f>
        <v>0.31535026137724786</v>
      </c>
      <c r="K19" s="2">
        <v>2989154.5794369038</v>
      </c>
    </row>
    <row r="20" spans="2:11">
      <c r="E20" s="6" t="s">
        <v>21</v>
      </c>
      <c r="F20" s="6"/>
      <c r="G20" s="2">
        <v>4871464.0482468614</v>
      </c>
      <c r="H20" s="4">
        <f>1-H18-H19</f>
        <v>0.6088823670755108</v>
      </c>
      <c r="I20">
        <v>147687</v>
      </c>
      <c r="J20" s="4">
        <f>1-J18-J19</f>
        <v>0.58576664048927918</v>
      </c>
      <c r="K20" s="2">
        <v>628286.62061367999</v>
      </c>
    </row>
    <row r="21" spans="2:11">
      <c r="F21" t="s">
        <v>22</v>
      </c>
    </row>
    <row r="22" spans="2:11">
      <c r="F22" t="s">
        <v>23</v>
      </c>
      <c r="G22" s="2">
        <v>461894.06467062002</v>
      </c>
      <c r="H22" s="4">
        <f>G22/G20</f>
        <v>9.4816272910162619E-2</v>
      </c>
      <c r="I22">
        <v>23157</v>
      </c>
      <c r="J22" s="4">
        <f>I22/I20</f>
        <v>0.15679782242174328</v>
      </c>
      <c r="K22" s="2">
        <v>4983.7627019720003</v>
      </c>
    </row>
    <row r="23" spans="2:11">
      <c r="F23" t="s">
        <v>24</v>
      </c>
      <c r="G23" s="2">
        <f>G20-G22</f>
        <v>4409569.9835762419</v>
      </c>
      <c r="H23" s="4">
        <f>1-H22</f>
        <v>0.90518372708983741</v>
      </c>
      <c r="I23">
        <f>I20-I22</f>
        <v>124530</v>
      </c>
      <c r="J23" s="4">
        <f>1-J22</f>
        <v>0.84320217757825677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1243356.3382146489</v>
      </c>
      <c r="H26" s="4">
        <f>G26/G5</f>
        <v>0.15540661756560109</v>
      </c>
      <c r="I26">
        <v>36121</v>
      </c>
      <c r="J26" s="4">
        <f>I26/I5</f>
        <v>0.14326566875292512</v>
      </c>
      <c r="K26" s="2">
        <v>2973713.2752106632</v>
      </c>
    </row>
    <row r="27" spans="2:11">
      <c r="E27" s="6" t="s">
        <v>27</v>
      </c>
      <c r="F27" s="6"/>
      <c r="G27" s="2">
        <v>6690926.8225535573</v>
      </c>
      <c r="H27" s="4">
        <f>G27/G5</f>
        <v>0.83629630051597736</v>
      </c>
      <c r="I27">
        <v>213934</v>
      </c>
      <c r="J27" s="4">
        <f>I27/I5</f>
        <v>0.84852018435226828</v>
      </c>
      <c r="K27" s="2">
        <v>662637.94896773098</v>
      </c>
    </row>
    <row r="28" spans="2:11">
      <c r="E28" s="6" t="s">
        <v>28</v>
      </c>
      <c r="F28" s="6"/>
      <c r="G28" s="2">
        <v>45062.038773899003</v>
      </c>
      <c r="H28" s="4">
        <f>G28/G5</f>
        <v>5.6322864260435748E-3</v>
      </c>
      <c r="I28">
        <v>1668</v>
      </c>
      <c r="J28" s="4">
        <f>I28/I5</f>
        <v>6.6157397491730325E-3</v>
      </c>
      <c r="K28" s="2">
        <v>0</v>
      </c>
    </row>
    <row r="29" spans="2:11">
      <c r="E29" s="6" t="s">
        <v>29</v>
      </c>
      <c r="F29" s="6"/>
      <c r="G29" s="2">
        <v>21320.136924640999</v>
      </c>
      <c r="H29" s="4">
        <f>G29/G5</f>
        <v>2.6647954923779372E-3</v>
      </c>
      <c r="I29">
        <v>403</v>
      </c>
      <c r="J29" s="4">
        <f>I29/I5</f>
        <v>1.5984071456335324E-3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11613687.919430027</v>
      </c>
      <c r="H4" s="5"/>
      <c r="I4" s="1">
        <v>4424782</v>
      </c>
      <c r="J4" s="5"/>
      <c r="K4" s="3">
        <v>536261467.93955201</v>
      </c>
    </row>
    <row r="5" spans="1:11">
      <c r="E5" s="6" t="s">
        <v>7</v>
      </c>
      <c r="F5" s="6"/>
      <c r="G5" s="2">
        <v>9421022.7675010879</v>
      </c>
      <c r="H5" s="4">
        <f>G5/G4</f>
        <v>0.81119992485241932</v>
      </c>
      <c r="I5">
        <v>458086</v>
      </c>
      <c r="J5" s="4">
        <f>I5/I4</f>
        <v>0.10352736021797232</v>
      </c>
      <c r="K5" s="2">
        <v>10546373.535407744</v>
      </c>
    </row>
    <row r="6" spans="1:11">
      <c r="F6" t="s">
        <v>8</v>
      </c>
    </row>
    <row r="7" spans="1:11">
      <c r="F7" t="s">
        <v>9</v>
      </c>
      <c r="G7" s="2">
        <v>9027688.6755021363</v>
      </c>
      <c r="H7" s="4">
        <f>G7/G5</f>
        <v>0.95824932157516873</v>
      </c>
      <c r="I7">
        <v>443711</v>
      </c>
      <c r="J7" s="4">
        <f>I7/I5</f>
        <v>0.96861942953943148</v>
      </c>
      <c r="K7" s="2">
        <v>10338711.374674669</v>
      </c>
    </row>
    <row r="8" spans="1:11">
      <c r="F8" t="s">
        <v>10</v>
      </c>
      <c r="G8" s="2">
        <f>G5-G7</f>
        <v>393334.09199895151</v>
      </c>
      <c r="H8" s="4">
        <f>1-H7</f>
        <v>4.1750678424831267E-2</v>
      </c>
      <c r="I8">
        <f>I5-I7</f>
        <v>14375</v>
      </c>
      <c r="J8" s="4">
        <f>1-J7</f>
        <v>3.1380570460568524E-2</v>
      </c>
      <c r="K8" s="2">
        <f>K5-K7</f>
        <v>207662.16073307581</v>
      </c>
    </row>
    <row r="9" spans="1:11">
      <c r="E9" s="6" t="s">
        <v>11</v>
      </c>
      <c r="F9" s="6"/>
      <c r="G9" s="2">
        <v>1952700.2195060761</v>
      </c>
      <c r="H9" s="4">
        <f>1-H5-H10</f>
        <v>0.16813782435458383</v>
      </c>
      <c r="I9">
        <v>3946518</v>
      </c>
      <c r="J9" s="4">
        <f>1-J5-J10</f>
        <v>0.89191241512011221</v>
      </c>
      <c r="K9" s="2">
        <v>522274302.88379341</v>
      </c>
    </row>
    <row r="10" spans="1:11">
      <c r="E10" s="6" t="s">
        <v>12</v>
      </c>
      <c r="F10" s="6"/>
      <c r="G10" s="2">
        <v>239964.93242286099</v>
      </c>
      <c r="H10" s="4">
        <f>G10/G4</f>
        <v>2.0662250792996849E-2</v>
      </c>
      <c r="I10">
        <v>20178</v>
      </c>
      <c r="J10" s="4">
        <f>I10/I4</f>
        <v>4.5602246619155474E-3</v>
      </c>
      <c r="K10" s="2">
        <v>3440791.5203508371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1720970.9199540121</v>
      </c>
      <c r="H13" s="5">
        <f>G13/G5</f>
        <v>0.18267347000696157</v>
      </c>
      <c r="I13" s="1">
        <f>I14+I15</f>
        <v>51200</v>
      </c>
      <c r="J13" s="5">
        <f>I13/I5</f>
        <v>0.11176940574477282</v>
      </c>
      <c r="K13" s="3">
        <f>K14+K15</f>
        <v>1730910.7482544458</v>
      </c>
    </row>
    <row r="14" spans="1:11">
      <c r="E14" s="6" t="s">
        <v>15</v>
      </c>
      <c r="F14" s="6"/>
      <c r="G14" s="2">
        <v>1642401.705769652</v>
      </c>
      <c r="H14" s="4">
        <f>G14/G7</f>
        <v>0.18192936916694225</v>
      </c>
      <c r="I14">
        <v>47486</v>
      </c>
      <c r="J14" s="4">
        <f>I14/I7</f>
        <v>0.10702010993642258</v>
      </c>
      <c r="K14" s="2">
        <v>1730791.1345627629</v>
      </c>
    </row>
    <row r="15" spans="1:11">
      <c r="E15" s="6" t="s">
        <v>16</v>
      </c>
      <c r="F15" s="6"/>
      <c r="G15" s="2">
        <v>78569.214184359997</v>
      </c>
      <c r="H15" s="4">
        <f>G15/G8</f>
        <v>0.19975185416821034</v>
      </c>
      <c r="I15">
        <v>3714</v>
      </c>
      <c r="J15" s="4">
        <f>I15/I8</f>
        <v>0.25836521739130436</v>
      </c>
      <c r="K15" s="2">
        <v>119.613691683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844044.742799183</v>
      </c>
      <c r="H18" s="4">
        <f>G18/G5</f>
        <v>8.959162541362424E-2</v>
      </c>
      <c r="I18">
        <v>26790</v>
      </c>
      <c r="J18" s="4">
        <f>I18/I5</f>
        <v>5.8482468357469994E-2</v>
      </c>
      <c r="K18" s="2">
        <v>1422573.504590791</v>
      </c>
    </row>
    <row r="19" spans="2:11">
      <c r="E19" s="6" t="s">
        <v>20</v>
      </c>
      <c r="F19" s="6"/>
      <c r="G19" s="2">
        <v>2408349.5263250461</v>
      </c>
      <c r="H19" s="4">
        <f>G19/G5</f>
        <v>0.25563567626998285</v>
      </c>
      <c r="I19">
        <v>100014</v>
      </c>
      <c r="J19" s="4">
        <f>I19/I5</f>
        <v>0.21833018254214273</v>
      </c>
      <c r="K19" s="2">
        <v>3366501.0520178429</v>
      </c>
    </row>
    <row r="20" spans="2:11">
      <c r="E20" s="6" t="s">
        <v>21</v>
      </c>
      <c r="F20" s="6"/>
      <c r="G20" s="2">
        <v>6156169.3205050323</v>
      </c>
      <c r="H20" s="4">
        <f>1-H18-H19</f>
        <v>0.65477269831639295</v>
      </c>
      <c r="I20">
        <v>330329</v>
      </c>
      <c r="J20" s="4">
        <f>1-J18-J19</f>
        <v>0.72318734910038729</v>
      </c>
      <c r="K20" s="2">
        <v>5157161.8608410154</v>
      </c>
    </row>
    <row r="21" spans="2:11">
      <c r="F21" t="s">
        <v>22</v>
      </c>
    </row>
    <row r="22" spans="2:11">
      <c r="F22" t="s">
        <v>23</v>
      </c>
      <c r="G22" s="2">
        <v>850898.94946715399</v>
      </c>
      <c r="H22" s="4">
        <f>G22/G20</f>
        <v>0.13821889963828171</v>
      </c>
      <c r="I22">
        <v>93252</v>
      </c>
      <c r="J22" s="4">
        <f>I22/I20</f>
        <v>0.28230037326423052</v>
      </c>
      <c r="K22" s="2">
        <v>672750.22793650802</v>
      </c>
    </row>
    <row r="23" spans="2:11">
      <c r="F23" t="s">
        <v>24</v>
      </c>
      <c r="G23" s="2">
        <f>G20-G22</f>
        <v>5305270.3710378781</v>
      </c>
      <c r="H23" s="4">
        <f>1-H22</f>
        <v>0.86178110036171829</v>
      </c>
      <c r="I23">
        <f>I20-I22</f>
        <v>237077</v>
      </c>
      <c r="J23" s="4">
        <f>1-J22</f>
        <v>0.71769962673576948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1519211.2395008281</v>
      </c>
      <c r="H26" s="4">
        <f>G26/G5</f>
        <v>0.16125757011664632</v>
      </c>
      <c r="I26">
        <v>56504</v>
      </c>
      <c r="J26" s="4">
        <f>I26/I5</f>
        <v>0.12334801762114538</v>
      </c>
      <c r="K26" s="2">
        <v>2437709.8003593069</v>
      </c>
    </row>
    <row r="27" spans="2:11">
      <c r="E27" s="6" t="s">
        <v>27</v>
      </c>
      <c r="F27" s="6"/>
      <c r="G27" s="2">
        <v>7798842.0987302149</v>
      </c>
      <c r="H27" s="4">
        <f>G27/G5</f>
        <v>0.82781267928077051</v>
      </c>
      <c r="I27">
        <v>398779</v>
      </c>
      <c r="J27" s="4">
        <f>I27/I5</f>
        <v>0.87053304401356946</v>
      </c>
      <c r="K27" s="2">
        <v>7844619.3757956941</v>
      </c>
    </row>
    <row r="28" spans="2:11">
      <c r="E28" s="6" t="s">
        <v>28</v>
      </c>
      <c r="F28" s="6"/>
      <c r="G28" s="2">
        <v>51300.749747515998</v>
      </c>
      <c r="H28" s="4">
        <f>G28/G5</f>
        <v>5.4453482401596448E-3</v>
      </c>
      <c r="I28">
        <v>1644</v>
      </c>
      <c r="J28" s="4">
        <f>I28/I5</f>
        <v>3.5888457625860648E-3</v>
      </c>
      <c r="K28" s="2">
        <v>263562.11968742003</v>
      </c>
    </row>
    <row r="29" spans="2:11">
      <c r="E29" s="6" t="s">
        <v>29</v>
      </c>
      <c r="F29" s="6"/>
      <c r="G29" s="2">
        <v>51668.679522530001</v>
      </c>
      <c r="H29" s="4">
        <f>G29/G5</f>
        <v>5.4844023624236547E-3</v>
      </c>
      <c r="I29">
        <v>1159</v>
      </c>
      <c r="J29" s="4">
        <f>I29/I5</f>
        <v>2.5300926026990563E-3</v>
      </c>
      <c r="K29" s="2">
        <v>482.23956532300002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/>
  <sheetData>
    <row r="1" spans="1:2">
      <c r="A1" t="s">
        <v>30</v>
      </c>
    </row>
    <row r="2" spans="1:2">
      <c r="A2" t="s">
        <v>31</v>
      </c>
      <c r="B2">
        <f>'NEWT - UK'!$G$7</f>
        <v>7721491.5063883234</v>
      </c>
    </row>
    <row r="3" spans="1:2">
      <c r="A3" t="s">
        <v>32</v>
      </c>
      <c r="B3">
        <f>'NEWT - UK'!$G$8</f>
        <v>279173.83007842302</v>
      </c>
    </row>
    <row r="4" spans="1:2">
      <c r="A4" t="s">
        <v>33</v>
      </c>
      <c r="B4">
        <f>'NEWT - UK'!$G$9</f>
        <v>310903.46583441802</v>
      </c>
    </row>
    <row r="5" spans="1:2">
      <c r="A5" t="s">
        <v>34</v>
      </c>
      <c r="B5">
        <f>'NEWT - UK'!$G$10</f>
        <v>33.680110966999997</v>
      </c>
    </row>
    <row r="14" spans="1:2">
      <c r="A14" t="s">
        <v>35</v>
      </c>
    </row>
    <row r="15" spans="1:2">
      <c r="A15" t="s">
        <v>31</v>
      </c>
      <c r="B15">
        <f>'NEWT - UK'!$I$7</f>
        <v>243447</v>
      </c>
    </row>
    <row r="16" spans="1:2">
      <c r="A16" t="s">
        <v>32</v>
      </c>
      <c r="B16">
        <f>'NEWT - UK'!$I$8</f>
        <v>8679</v>
      </c>
    </row>
    <row r="17" spans="1:2">
      <c r="A17" t="s">
        <v>33</v>
      </c>
      <c r="B17">
        <f>'NEWT - UK'!$I$9</f>
        <v>611212</v>
      </c>
    </row>
    <row r="18" spans="1:2">
      <c r="A18" t="s">
        <v>34</v>
      </c>
      <c r="B18">
        <f>'NEWT - UK'!$I$10</f>
        <v>10</v>
      </c>
    </row>
    <row r="26" spans="1:2">
      <c r="A26" t="s">
        <v>18</v>
      </c>
    </row>
    <row r="27" spans="1:2">
      <c r="A27" t="s">
        <v>36</v>
      </c>
      <c r="B27">
        <f>'NEWT - UK'!$G$18</f>
        <v>812248.751005064</v>
      </c>
    </row>
    <row r="28" spans="1:2">
      <c r="A28" t="s">
        <v>37</v>
      </c>
      <c r="B28">
        <f>'NEWT - UK'!$G$19</f>
        <v>2316952.5372148212</v>
      </c>
    </row>
    <row r="29" spans="1:2">
      <c r="A29" t="s">
        <v>38</v>
      </c>
      <c r="B29">
        <f>'NEWT - UK'!$G$22</f>
        <v>461894.06467062002</v>
      </c>
    </row>
    <row r="30" spans="1:2">
      <c r="A30" t="s">
        <v>39</v>
      </c>
      <c r="B30">
        <f>'NEWT - UK'!$G$23</f>
        <v>4409569.9835762419</v>
      </c>
    </row>
    <row r="39" spans="1:2">
      <c r="A39" t="s">
        <v>40</v>
      </c>
    </row>
    <row r="40" spans="1:2">
      <c r="A40" t="s">
        <v>41</v>
      </c>
      <c r="B40">
        <f>'NEWT - UK'!$G$26</f>
        <v>1243356.3382146489</v>
      </c>
    </row>
    <row r="41" spans="1:2">
      <c r="A41" t="s">
        <v>42</v>
      </c>
      <c r="B41">
        <f>'NEWT - UK'!$G$27</f>
        <v>6690926.8225535573</v>
      </c>
    </row>
    <row r="42" spans="1:2">
      <c r="A42" t="s">
        <v>43</v>
      </c>
      <c r="B42">
        <f>'NEWT - UK'!$G$28</f>
        <v>45062.038773899003</v>
      </c>
    </row>
    <row r="43" spans="1:2">
      <c r="A43" t="s">
        <v>44</v>
      </c>
      <c r="B43">
        <f>'NEWT - UK'!$G$29</f>
        <v>21320.136924640999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2023-04-18T09:52:53Z</dcterms:created>
  <dcterms:modified xsi:type="dcterms:W3CDTF">2023-04-18T09:52:53Z</dcterms:modified>
</cp:coreProperties>
</file>