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87A1629-D6F0-4B10-872D-FB21E93D35C9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H20" i="2" s="1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<sst xmlns="http://schemas.openxmlformats.org/spreadsheetml/2006/main" count="83" uniqueCount="46">
  <si>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May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</si>
  <si>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</si>
  <si>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</si>
  <si>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</si>
  <si>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</si>
  <si>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</si>
  <si>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</si>
  <si>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</si>
  <si>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</si>
  <si>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</si>
  <si>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</si>
  <si>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</si>
  <si>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</si>
  <si>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</si>
  <si>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</si>
  <si>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</si>
  <si>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</si>
  <si>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</si>
  <si>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</si>
  <si>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</si>
  <si>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</si>
  <si>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</si>
  <si>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</si>
  <si>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</si>
  <si>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</si>
  <si>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</si>
  <si>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</si>
  <si>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</si>
  <si>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</si>
  <si>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</si>
  <si>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</si>
  <si>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</si>
  <si>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</si>
  <si>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</si>
  <si>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</si>
  <si>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</si>
  <si>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</si>
  <si>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</si>
  <si>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</si>
  <si>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</si>
  <si>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</si>
  <si>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</si>
  <si>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</si>
  <si>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</si>
  <si>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</si>
  <si>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12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</si>
</sst>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8933164.0056143049</c:v>
                </c:pt>
                <c:pt idx="1">
                  <c:v>305941.64481865056</c:v>
                </c:pt>
                <c:pt idx="2">
                  <c:v>386542.26335311501</c:v>
                </c:pt>
                <c:pt idx="3">
                  <c:v>148.22245570800001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02-40F5-AA28-72659401E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287984</c:v>
                </c:pt>
                <c:pt idx="1">
                  <c:v>10160</c:v>
                </c:pt>
                <c:pt idx="2">
                  <c:v>667057</c:v>
                </c:pt>
                <c:pt idx="3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70-4576-898B-70EF55372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908154.85118784104</c:v>
                </c:pt>
                <c:pt idx="1">
                  <c:v>2875469.109002179</c:v>
                </c:pt>
                <c:pt idx="2">
                  <c:v>447876.04183264897</c:v>
                </c:pt>
                <c:pt idx="3">
                  <c:v>5007605.6484102858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CDF-4C19-ACDE-CA8EC3FE8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1426803.6904138641</c:v>
                </c:pt>
                <c:pt idx="1">
                  <c:v>7692884.1511790864</c:v>
                </c:pt>
                <c:pt idx="2">
                  <c:v>89044.741340193999</c:v>
                </c:pt>
                <c:pt idx="3">
                  <c:v>30373.067499811001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8E-467D-8F60-21FA0F38A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9625796.1362417787</v>
      </c>
      <c r="H4" s="5"/>
      <c r="I4" s="1">
        <v>965224</v>
      </c>
      <c r="J4" s="5"/>
      <c r="K4" s="3">
        <v>9060353.6309939753</v>
      </c>
    </row>
    <row r="5" spans="1:11">
      <c r="E5" s="6" t="s">
        <v>7</v>
      </c>
      <c r="F5" s="6"/>
      <c r="G5" s="2">
        <v>9239105.6504329555</v>
      </c>
      <c r="H5" s="4">
        <f>G5/G4</f>
        <v>0.95982768798178597</v>
      </c>
      <c r="I5">
        <v>298144</v>
      </c>
      <c r="J5" s="4">
        <f>I5/I4</f>
        <v>0.30888581303407292</v>
      </c>
      <c r="K5" s="2">
        <v>8779185.7107781395</v>
      </c>
    </row>
    <row r="6" spans="1:11">
      <c r="F6" t="s">
        <v>8</v>
      </c>
    </row>
    <row r="7" spans="1:11">
      <c r="F7" t="s">
        <v>9</v>
      </c>
      <c r="G7" s="2">
        <v>8933164.0056143049</v>
      </c>
      <c r="H7" s="4">
        <f>G7/G5</f>
        <v>0.96688622726115125</v>
      </c>
      <c r="I7">
        <v>287984</v>
      </c>
      <c r="J7" s="4">
        <f>I7/I5</f>
        <v>0.96592250724482132</v>
      </c>
      <c r="K7" s="2">
        <v>8762146.4657696374</v>
      </c>
    </row>
    <row r="8" spans="1:11">
      <c r="F8" t="s">
        <v>10</v>
      </c>
      <c r="G8" s="2">
        <f>G5-G7</f>
        <v>305941.64481865056</v>
      </c>
      <c r="H8" s="4">
        <f>1-H7</f>
        <v>3.3113772738848746E-2</v>
      </c>
      <c r="I8">
        <f>I5-I7</f>
        <v>10160</v>
      </c>
      <c r="J8" s="4">
        <f>1-J7</f>
        <v>3.4077492755178684E-2</v>
      </c>
      <c r="K8" s="2">
        <f>K5-K7</f>
        <v>17039.245008502156</v>
      </c>
    </row>
    <row r="9" spans="1:11">
      <c r="E9" s="6" t="s">
        <v>11</v>
      </c>
      <c r="F9" s="6"/>
      <c r="G9" s="2">
        <v>386542.26335311501</v>
      </c>
      <c r="H9" s="4">
        <f>1-H5-H10</f>
        <v>4.0156913556246822E-2</v>
      </c>
      <c r="I9">
        <v>667057</v>
      </c>
      <c r="J9" s="4">
        <f>1-J5-J10</f>
        <v>0.69109035830024945</v>
      </c>
      <c r="K9" s="2">
        <v>278595.340093615</v>
      </c>
    </row>
    <row r="10" spans="1:11">
      <c r="E10" s="6" t="s">
        <v>12</v>
      </c>
      <c r="F10" s="6"/>
      <c r="G10" s="2">
        <v>148.22245570800001</v>
      </c>
      <c r="H10" s="4">
        <f>G10/G4</f>
        <v>1.539846196720626E-5</v>
      </c>
      <c r="I10">
        <v>23</v>
      </c>
      <c r="J10" s="4">
        <f>I10/I4</f>
        <v>2.3828665677604371E-5</v>
      </c>
      <c r="K10" s="2">
        <v>2572.5801222230002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2399531.6932319361</v>
      </c>
      <c r="H13" s="5">
        <f>G13/G5</f>
        <v>0.25971471525704343</v>
      </c>
      <c r="I13" s="1">
        <f>I14+I15</f>
        <v>83542</v>
      </c>
      <c r="J13" s="5">
        <f>I13/I5</f>
        <v>0.28020687989696252</v>
      </c>
      <c r="K13" s="3">
        <f>K14+K15</f>
        <v>45092.214855589002</v>
      </c>
    </row>
    <row r="14" spans="1:11">
      <c r="E14" s="6" t="s">
        <v>15</v>
      </c>
      <c r="F14" s="6"/>
      <c r="G14" s="2">
        <v>2294187.9192131059</v>
      </c>
      <c r="H14" s="4">
        <f>G14/G7</f>
        <v>0.25681694837028146</v>
      </c>
      <c r="I14">
        <v>78172</v>
      </c>
      <c r="J14" s="4">
        <f>I14/I7</f>
        <v>0.27144563586865939</v>
      </c>
      <c r="K14" s="2">
        <v>45058.339673809001</v>
      </c>
    </row>
    <row r="15" spans="1:11">
      <c r="E15" s="6" t="s">
        <v>16</v>
      </c>
      <c r="F15" s="6"/>
      <c r="G15" s="2">
        <v>105343.77401882999</v>
      </c>
      <c r="H15" s="4">
        <f>G15/G8</f>
        <v>0.34432636354973312</v>
      </c>
      <c r="I15">
        <v>5370</v>
      </c>
      <c r="J15" s="4">
        <f>I15/I8</f>
        <v>0.52854330708661412</v>
      </c>
      <c r="K15" s="2">
        <v>33.875181779999998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908154.85118784104</v>
      </c>
      <c r="H18" s="4">
        <f>G18/G5</f>
        <v>9.8294671102206063E-2</v>
      </c>
      <c r="I18">
        <v>29612</v>
      </c>
      <c r="J18" s="4">
        <f>I18/I5</f>
        <v>9.9321133412042503E-2</v>
      </c>
      <c r="K18" s="2">
        <v>14486.179462448999</v>
      </c>
    </row>
    <row r="19" spans="2:11">
      <c r="E19" s="6" t="s">
        <v>20</v>
      </c>
      <c r="F19" s="6"/>
      <c r="G19" s="2">
        <v>2875469.109002179</v>
      </c>
      <c r="H19" s="4">
        <f>G19/G5</f>
        <v>0.31122807962125976</v>
      </c>
      <c r="I19">
        <v>99687</v>
      </c>
      <c r="J19" s="4">
        <f>I19/I5</f>
        <v>0.33435856498873029</v>
      </c>
      <c r="K19" s="2">
        <v>8102655.7767660813</v>
      </c>
    </row>
    <row r="20" spans="2:11">
      <c r="E20" s="6" t="s">
        <v>21</v>
      </c>
      <c r="F20" s="6"/>
      <c r="G20" s="2">
        <v>5455481.690242935</v>
      </c>
      <c r="H20" s="4">
        <f>1-H18-H19</f>
        <v>0.59047724927653422</v>
      </c>
      <c r="I20">
        <v>168845</v>
      </c>
      <c r="J20" s="4">
        <f>1-J18-J19</f>
        <v>0.56632030159922719</v>
      </c>
      <c r="K20" s="2">
        <v>662043.75454960903</v>
      </c>
    </row>
    <row r="21" spans="2:11">
      <c r="F21" t="s">
        <v>22</v>
      </c>
    </row>
    <row r="22" spans="2:11">
      <c r="F22" t="s">
        <v>23</v>
      </c>
      <c r="G22" s="2">
        <v>447876.04183264897</v>
      </c>
      <c r="H22" s="4">
        <f>G22/G20</f>
        <v>8.2096516359622285E-2</v>
      </c>
      <c r="I22">
        <v>21338</v>
      </c>
      <c r="J22" s="4">
        <f>I22/I20</f>
        <v>0.12637626225236162</v>
      </c>
      <c r="K22" s="2">
        <v>6662.3490245619996</v>
      </c>
    </row>
    <row r="23" spans="2:11">
      <c r="F23" t="s">
        <v>24</v>
      </c>
      <c r="G23" s="2">
        <f>G20-G22</f>
        <v>5007605.6484102858</v>
      </c>
      <c r="H23" s="4">
        <f>1-H22</f>
        <v>0.91790348364037766</v>
      </c>
      <c r="I23">
        <f>I20-I22</f>
        <v>147507</v>
      </c>
      <c r="J23" s="4">
        <f>1-J22</f>
        <v>0.87362373774763835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1426803.6904138641</v>
      </c>
      <c r="H26" s="4">
        <f>G26/G5</f>
        <v>0.15443093134745162</v>
      </c>
      <c r="I26">
        <v>44510</v>
      </c>
      <c r="J26" s="4">
        <f>I26/I5</f>
        <v>0.14929027583986262</v>
      </c>
      <c r="K26" s="2">
        <v>8138096.6146183014</v>
      </c>
    </row>
    <row r="27" spans="2:11">
      <c r="E27" s="6" t="s">
        <v>27</v>
      </c>
      <c r="F27" s="6"/>
      <c r="G27" s="2">
        <v>7692884.1511790864</v>
      </c>
      <c r="H27" s="4">
        <f>G27/G5</f>
        <v>0.83264381231733064</v>
      </c>
      <c r="I27">
        <v>250272</v>
      </c>
      <c r="J27" s="4">
        <f>I27/I5</f>
        <v>0.83943329397874855</v>
      </c>
      <c r="K27" s="2">
        <v>641089.09615983802</v>
      </c>
    </row>
    <row r="28" spans="2:11">
      <c r="E28" s="6" t="s">
        <v>28</v>
      </c>
      <c r="F28" s="6"/>
      <c r="G28" s="2">
        <v>89044.741340193999</v>
      </c>
      <c r="H28" s="4">
        <f>G28/G5</f>
        <v>9.6378096224087727E-3</v>
      </c>
      <c r="I28">
        <v>2768</v>
      </c>
      <c r="J28" s="4">
        <f>I28/I5</f>
        <v>9.2841043254266401E-3</v>
      </c>
      <c r="K28" s="2">
        <v>0</v>
      </c>
    </row>
    <row r="29" spans="2:11">
      <c r="E29" s="6" t="s">
        <v>29</v>
      </c>
      <c r="F29" s="6"/>
      <c r="G29" s="2">
        <v>30373.067499811001</v>
      </c>
      <c r="H29" s="4">
        <f>G29/G5</f>
        <v>3.2874467128090135E-3</v>
      </c>
      <c r="I29">
        <v>594</v>
      </c>
      <c r="J29" s="4">
        <f>I29/I5</f>
        <v>1.9923258559622196E-3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11803326.845803255</v>
      </c>
      <c r="H4" s="5"/>
      <c r="I4" s="1">
        <v>4599880</v>
      </c>
      <c r="J4" s="5"/>
      <c r="K4" s="3">
        <v>401202572.49501014</v>
      </c>
    </row>
    <row r="5" spans="1:11">
      <c r="E5" s="6" t="s">
        <v>7</v>
      </c>
      <c r="F5" s="6"/>
      <c r="G5" s="2">
        <v>9584885.2080049645</v>
      </c>
      <c r="H5" s="4">
        <f>G5/G4</f>
        <v>0.81204946141205336</v>
      </c>
      <c r="I5">
        <v>467657</v>
      </c>
      <c r="J5" s="4">
        <f>I5/I4</f>
        <v>0.10166721740567146</v>
      </c>
      <c r="K5" s="2">
        <v>9856349.8202523477</v>
      </c>
    </row>
    <row r="6" spans="1:11">
      <c r="F6" t="s">
        <v>8</v>
      </c>
    </row>
    <row r="7" spans="1:11">
      <c r="F7" t="s">
        <v>9</v>
      </c>
      <c r="G7" s="2">
        <v>9166630.7959064487</v>
      </c>
      <c r="H7" s="4">
        <f>G7/G5</f>
        <v>0.95636312767218079</v>
      </c>
      <c r="I7">
        <v>452783</v>
      </c>
      <c r="J7" s="4">
        <f>I7/I5</f>
        <v>0.96819463837812758</v>
      </c>
      <c r="K7" s="2">
        <v>9663160.5697249696</v>
      </c>
    </row>
    <row r="8" spans="1:11">
      <c r="F8" t="s">
        <v>10</v>
      </c>
      <c r="G8" s="2">
        <f>G5-G7</f>
        <v>418254.41209851578</v>
      </c>
      <c r="H8" s="4">
        <f>1-H7</f>
        <v>4.3636872327819209E-2</v>
      </c>
      <c r="I8">
        <f>I5-I7</f>
        <v>14874</v>
      </c>
      <c r="J8" s="4">
        <f>1-J7</f>
        <v>3.1805361621872419E-2</v>
      </c>
      <c r="K8" s="2">
        <f>K5-K7</f>
        <v>193189.25052737817</v>
      </c>
    </row>
    <row r="9" spans="1:11">
      <c r="E9" s="6" t="s">
        <v>11</v>
      </c>
      <c r="F9" s="6"/>
      <c r="G9" s="2">
        <v>1977983.0042002371</v>
      </c>
      <c r="H9" s="4">
        <f>1-H5-H10</f>
        <v>0.16757843191502572</v>
      </c>
      <c r="I9">
        <v>4111968</v>
      </c>
      <c r="J9" s="4">
        <f>1-J5-J10</f>
        <v>0.89392940685409183</v>
      </c>
      <c r="K9" s="2">
        <v>387882716.1892761</v>
      </c>
    </row>
    <row r="10" spans="1:11">
      <c r="E10" s="6" t="s">
        <v>12</v>
      </c>
      <c r="F10" s="6"/>
      <c r="G10" s="2">
        <v>240458.63359805499</v>
      </c>
      <c r="H10" s="4">
        <f>G10/G4</f>
        <v>2.0372106672920907E-2</v>
      </c>
      <c r="I10">
        <v>20255</v>
      </c>
      <c r="J10" s="4">
        <f>I10/I4</f>
        <v>4.403375740236702E-3</v>
      </c>
      <c r="K10" s="2">
        <v>3463506.4854816748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1630992.548260364</v>
      </c>
      <c r="H13" s="5">
        <f>G13/G5</f>
        <v>0.17016297147703088</v>
      </c>
      <c r="I13" s="1">
        <f>I14+I15</f>
        <v>49060</v>
      </c>
      <c r="J13" s="5">
        <f>I13/I5</f>
        <v>0.10490594602454363</v>
      </c>
      <c r="K13" s="3">
        <f>K14+K15</f>
        <v>1701438.8671051839</v>
      </c>
    </row>
    <row r="14" spans="1:11">
      <c r="E14" s="6" t="s">
        <v>15</v>
      </c>
      <c r="F14" s="6"/>
      <c r="G14" s="2">
        <v>1562102.643588694</v>
      </c>
      <c r="H14" s="4">
        <f>G14/G7</f>
        <v>0.17041186433365285</v>
      </c>
      <c r="I14">
        <v>45689</v>
      </c>
      <c r="J14" s="4">
        <f>I14/I7</f>
        <v>0.10090705702290059</v>
      </c>
      <c r="K14" s="2">
        <v>1701384.6119345869</v>
      </c>
    </row>
    <row r="15" spans="1:11">
      <c r="E15" s="6" t="s">
        <v>16</v>
      </c>
      <c r="F15" s="6"/>
      <c r="G15" s="2">
        <v>68889.904671669996</v>
      </c>
      <c r="H15" s="4">
        <f>G15/G8</f>
        <v>0.16470813619401495</v>
      </c>
      <c r="I15">
        <v>3371</v>
      </c>
      <c r="J15" s="4">
        <f>I15/I8</f>
        <v>0.22663708484604006</v>
      </c>
      <c r="K15" s="2">
        <v>54.255170597000003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825436.06242248497</v>
      </c>
      <c r="H18" s="4">
        <f>G18/G5</f>
        <v>8.6118513107815764E-2</v>
      </c>
      <c r="I18">
        <v>27897</v>
      </c>
      <c r="J18" s="4">
        <f>I18/I5</f>
        <v>5.9652694175431994E-2</v>
      </c>
      <c r="K18" s="2">
        <v>1214574.658948251</v>
      </c>
    </row>
    <row r="19" spans="2:11">
      <c r="E19" s="6" t="s">
        <v>20</v>
      </c>
      <c r="F19" s="6"/>
      <c r="G19" s="2">
        <v>2456229.298264116</v>
      </c>
      <c r="H19" s="4">
        <f>G19/G5</f>
        <v>0.2562606901345838</v>
      </c>
      <c r="I19">
        <v>99505</v>
      </c>
      <c r="J19" s="4">
        <f>I19/I5</f>
        <v>0.21277346431251964</v>
      </c>
      <c r="K19" s="2">
        <v>3194423.3749383292</v>
      </c>
    </row>
    <row r="20" spans="2:11">
      <c r="E20" s="6" t="s">
        <v>21</v>
      </c>
      <c r="F20" s="6"/>
      <c r="G20" s="2">
        <v>6290640.0242271638</v>
      </c>
      <c r="H20" s="4">
        <f>1-H18-H19</f>
        <v>0.65762079675760043</v>
      </c>
      <c r="I20">
        <v>339302</v>
      </c>
      <c r="J20" s="4">
        <f>1-J18-J19</f>
        <v>0.7275738415120484</v>
      </c>
      <c r="K20" s="2">
        <v>4854032.2108116737</v>
      </c>
    </row>
    <row r="21" spans="2:11">
      <c r="F21" t="s">
        <v>22</v>
      </c>
    </row>
    <row r="22" spans="2:11">
      <c r="F22" t="s">
        <v>23</v>
      </c>
      <c r="G22" s="2">
        <v>894668.13778891996</v>
      </c>
      <c r="H22" s="4">
        <f>G22/G20</f>
        <v>0.14222211640521179</v>
      </c>
      <c r="I22">
        <v>95778</v>
      </c>
      <c r="J22" s="4">
        <f>I22/I20</f>
        <v>0.28227950321542461</v>
      </c>
      <c r="K22" s="2">
        <v>703065.97016227897</v>
      </c>
    </row>
    <row r="23" spans="2:11">
      <c r="F23" t="s">
        <v>24</v>
      </c>
      <c r="G23" s="2">
        <f>G20-G22</f>
        <v>5395971.886438244</v>
      </c>
      <c r="H23" s="4">
        <f>1-H22</f>
        <v>0.85777788359478824</v>
      </c>
      <c r="I23">
        <f>I20-I22</f>
        <v>243524</v>
      </c>
      <c r="J23" s="4">
        <f>1-J22</f>
        <v>0.71772049678457539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1431702.1090191661</v>
      </c>
      <c r="H26" s="4">
        <f>G26/G5</f>
        <v>0.14937081435502828</v>
      </c>
      <c r="I26">
        <v>57710</v>
      </c>
      <c r="J26" s="4">
        <f>I26/I5</f>
        <v>0.12340240817522244</v>
      </c>
      <c r="K26" s="2">
        <v>2392296.5504726688</v>
      </c>
    </row>
    <row r="27" spans="2:11">
      <c r="E27" s="6" t="s">
        <v>27</v>
      </c>
      <c r="F27" s="6"/>
      <c r="G27" s="2">
        <v>8018546.950690805</v>
      </c>
      <c r="H27" s="4">
        <f>G27/G5</f>
        <v>0.83658247090888394</v>
      </c>
      <c r="I27">
        <v>406293</v>
      </c>
      <c r="J27" s="4">
        <f>I27/I5</f>
        <v>0.86878417301569311</v>
      </c>
      <c r="K27" s="2">
        <v>7382377.8400351917</v>
      </c>
    </row>
    <row r="28" spans="2:11">
      <c r="E28" s="6" t="s">
        <v>28</v>
      </c>
      <c r="F28" s="6"/>
      <c r="G28" s="2">
        <v>74900.409245843999</v>
      </c>
      <c r="H28" s="4">
        <f>G28/G5</f>
        <v>7.8144294501607345E-3</v>
      </c>
      <c r="I28">
        <v>2276</v>
      </c>
      <c r="J28" s="4">
        <f>I28/I5</f>
        <v>4.8668147809184936E-3</v>
      </c>
      <c r="K28" s="2">
        <v>81047.994299711005</v>
      </c>
    </row>
    <row r="29" spans="2:11">
      <c r="E29" s="6" t="s">
        <v>29</v>
      </c>
      <c r="F29" s="6"/>
      <c r="G29" s="2">
        <v>59735.739049149997</v>
      </c>
      <c r="H29" s="4">
        <f>G29/G5</f>
        <v>6.2322852859271359E-3</v>
      </c>
      <c r="I29">
        <v>1378</v>
      </c>
      <c r="J29" s="4">
        <f>I29/I5</f>
        <v>2.946604028165942E-3</v>
      </c>
      <c r="K29" s="2">
        <v>627.43544477600005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R5" sqref="R5"/>
    </sheetView>
  </sheetViews>
  <sheetFormatPr defaultRowHeight="30" customHeight="1"/>
  <cols>
    <col min="7" max="7" width="68.28515625" customWidth="1"/>
  </cols>
  <sheetData>
    <row r="1" spans="1:7" ht="54.75" customHeight="1">
      <c r="G1" s="17" t="s">
        <v>45</v>
      </c>
    </row>
    <row r="2" spans="1:7">
      <c r="A2" t="s">
        <v>30</v>
      </c>
    </row>
    <row r="3" spans="1:7">
      <c r="A3" t="s">
        <v>31</v>
      </c>
      <c r="B3">
        <f>'NEWT - UK'!$G$7</f>
        <v>8933164.0056143049</v>
      </c>
    </row>
    <row r="4" spans="1:7">
      <c r="A4" t="s">
        <v>32</v>
      </c>
      <c r="B4">
        <f>'NEWT - UK'!$G$8</f>
        <v>305941.64481865056</v>
      </c>
    </row>
    <row r="5" spans="1:7">
      <c r="A5" t="s">
        <v>33</v>
      </c>
      <c r="B5">
        <f>'NEWT - UK'!$G$9</f>
        <v>386542.26335311501</v>
      </c>
    </row>
    <row r="6" spans="1:7">
      <c r="A6" t="s">
        <v>34</v>
      </c>
      <c r="B6">
        <f>'NEWT - UK'!$G$10</f>
        <v>148.22245570800001</v>
      </c>
    </row>
    <row r="15" spans="1:7">
      <c r="A15" t="s">
        <v>35</v>
      </c>
    </row>
    <row r="16" spans="1:7">
      <c r="A16" t="s">
        <v>31</v>
      </c>
      <c r="B16">
        <f>'NEWT - UK'!$I$7</f>
        <v>287984</v>
      </c>
    </row>
    <row r="17" spans="1:2">
      <c r="A17" t="s">
        <v>32</v>
      </c>
      <c r="B17">
        <f>'NEWT - UK'!$I$8</f>
        <v>10160</v>
      </c>
    </row>
    <row r="18" spans="1:2">
      <c r="A18" t="s">
        <v>33</v>
      </c>
      <c r="B18">
        <f>'NEWT - UK'!$I$9</f>
        <v>667057</v>
      </c>
    </row>
    <row r="19" spans="1:2">
      <c r="A19" t="s">
        <v>34</v>
      </c>
      <c r="B19">
        <f>'NEWT - UK'!$I$10</f>
        <v>23</v>
      </c>
    </row>
    <row r="27" spans="1:2">
      <c r="A27" t="s">
        <v>18</v>
      </c>
    </row>
    <row r="28" spans="1:2">
      <c r="A28" t="s">
        <v>36</v>
      </c>
      <c r="B28">
        <f>'NEWT - UK'!$G$18</f>
        <v>908154.85118784104</v>
      </c>
    </row>
    <row r="29" spans="1:2">
      <c r="A29" t="s">
        <v>37</v>
      </c>
      <c r="B29">
        <f>'NEWT - UK'!$G$19</f>
        <v>2875469.109002179</v>
      </c>
    </row>
    <row r="30" spans="1:2">
      <c r="A30" t="s">
        <v>38</v>
      </c>
      <c r="B30">
        <f>'NEWT - UK'!$G$22</f>
        <v>447876.04183264897</v>
      </c>
    </row>
    <row r="31" spans="1:2">
      <c r="A31" t="s">
        <v>39</v>
      </c>
      <c r="B31">
        <f>'NEWT - UK'!$G$23</f>
        <v>5007605.6484102858</v>
      </c>
    </row>
    <row r="40" spans="1:2">
      <c r="A40" t="s">
        <v>40</v>
      </c>
    </row>
    <row r="41" spans="1:2">
      <c r="A41" t="s">
        <v>41</v>
      </c>
      <c r="B41">
        <f>'NEWT - UK'!$G$26</f>
        <v>1426803.6904138641</v>
      </c>
    </row>
    <row r="42" spans="1:2">
      <c r="A42" t="s">
        <v>42</v>
      </c>
      <c r="B42">
        <f>'NEWT - UK'!$G$27</f>
        <v>7692884.1511790864</v>
      </c>
    </row>
    <row r="43" spans="1:2">
      <c r="A43" t="s">
        <v>43</v>
      </c>
      <c r="B43">
        <f>'NEWT - UK'!$G$28</f>
        <v>89044.741340193999</v>
      </c>
    </row>
    <row r="44" spans="1:2">
      <c r="A44" t="s">
        <v>44</v>
      </c>
      <c r="B44">
        <f>'NEWT - UK'!$G$29</f>
        <v>30373.067499811001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2023-05-18T15:35:21Z</dcterms:created>
  <dcterms:modified xsi:type="dcterms:W3CDTF">2023-05-18T15:35:21Z</dcterms:modified>
</cp:coreProperties>
</file>