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A828A00E-A291-4E1A-8662-66390AEA6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H13" i="2"/>
  <c r="G13" i="2"/>
  <c r="J10" i="2"/>
  <c r="H10" i="2"/>
  <c r="H9" i="2" s="1"/>
  <c r="J9" i="2"/>
  <c r="K8" i="2"/>
  <c r="I8" i="2"/>
  <c r="J15" i="2" s="1"/>
  <c r="H8" i="2"/>
  <c r="G8" i="2"/>
  <c r="B3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<sst xmlns="http://schemas.openxmlformats.org/spreadsheetml/2006/main" count="82" uniqueCount="45">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</sst>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11653639.242935058</c:v>
                </c:pt>
                <c:pt idx="1">
                  <c:v>262337.02889125422</c:v>
                </c:pt>
                <c:pt idx="2">
                  <c:v>490613.140890343</c:v>
                </c:pt>
                <c:pt idx="3">
                  <c:v>532.31719395899995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28-4E6E-9EB8-CB2E69EC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336692</c:v>
                </c:pt>
                <c:pt idx="1">
                  <c:v>5796</c:v>
                </c:pt>
                <c:pt idx="2">
                  <c:v>837786</c:v>
                </c:pt>
                <c:pt idx="3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EA-4FED-8154-0F49BE7E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1345642.359752452</c:v>
                </c:pt>
                <c:pt idx="1">
                  <c:v>3826968.562194943</c:v>
                </c:pt>
                <c:pt idx="2">
                  <c:v>111265.522241998</c:v>
                </c:pt>
                <c:pt idx="3">
                  <c:v>6632099.8276369199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45-438E-A2C1-0F5D020CA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1994114.360872451</c:v>
                </c:pt>
                <c:pt idx="1">
                  <c:v>9919798.4252207913</c:v>
                </c:pt>
                <c:pt idx="2">
                  <c:v>0</c:v>
                </c:pt>
                <c:pt idx="3">
                  <c:v>2063.4857330690002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45-4932-8EC7-7689F1F9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12407121.729910614</v>
      </c>
      <c r="H4" s="5"/>
      <c r="I4" s="1">
        <v>1180309</v>
      </c>
      <c r="J4" s="5"/>
      <c r="K4" s="3">
        <v>1045618.074663605</v>
      </c>
    </row>
    <row r="5" spans="1:11" x14ac:dyDescent="0.25">
      <c r="E5" s="6" t="s">
        <v>7</v>
      </c>
      <c r="F5" s="6"/>
      <c r="G5" s="2">
        <v>11915976.271826312</v>
      </c>
      <c r="H5" s="4">
        <f>G5/G4</f>
        <v>0.96041423073167187</v>
      </c>
      <c r="I5">
        <v>342488</v>
      </c>
      <c r="J5" s="4">
        <f>I5/I4</f>
        <v>0.29016808310366182</v>
      </c>
      <c r="K5" s="2">
        <v>798442.162182217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11653639.242935058</v>
      </c>
      <c r="H7" s="4">
        <f>G7/G5</f>
        <v>0.97798442839203081</v>
      </c>
      <c r="I7">
        <v>336692</v>
      </c>
      <c r="J7" s="4">
        <f>I7/I5</f>
        <v>0.98307677933241455</v>
      </c>
      <c r="K7" s="2">
        <v>758809.81236796104</v>
      </c>
    </row>
    <row r="8" spans="1:11" x14ac:dyDescent="0.25">
      <c r="F8" t="s">
        <v>10</v>
      </c>
      <c r="G8" s="2">
        <f>G5-G7</f>
        <v>262337.02889125422</v>
      </c>
      <c r="H8" s="4">
        <f>1-H7</f>
        <v>2.2015571607969187E-2</v>
      </c>
      <c r="I8">
        <f>I5-I7</f>
        <v>5796</v>
      </c>
      <c r="J8" s="4">
        <f>1-J7</f>
        <v>1.6923220667585448E-2</v>
      </c>
      <c r="K8" s="2">
        <f>K5-K7</f>
        <v>39632.349814255955</v>
      </c>
    </row>
    <row r="9" spans="1:11" x14ac:dyDescent="0.25">
      <c r="E9" s="6" t="s">
        <v>11</v>
      </c>
      <c r="F9" s="6"/>
      <c r="G9" s="2">
        <v>490613.140890343</v>
      </c>
      <c r="H9" s="4">
        <f>1-H5-H10</f>
        <v>3.9542865103643771E-2</v>
      </c>
      <c r="I9">
        <v>837786</v>
      </c>
      <c r="J9" s="4">
        <f>1-J5-J10</f>
        <v>0.70980226364452026</v>
      </c>
      <c r="K9" s="2">
        <v>246350.453673285</v>
      </c>
    </row>
    <row r="10" spans="1:11" x14ac:dyDescent="0.25">
      <c r="E10" s="6" t="s">
        <v>12</v>
      </c>
      <c r="F10" s="6"/>
      <c r="G10" s="2">
        <v>532.31719395899995</v>
      </c>
      <c r="H10" s="4">
        <f>G10/G4</f>
        <v>4.2904164684361086E-5</v>
      </c>
      <c r="I10">
        <v>35</v>
      </c>
      <c r="J10" s="4">
        <f>I10/I4</f>
        <v>2.9653251817956145E-5</v>
      </c>
      <c r="K10" s="2">
        <v>825.45880810300002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3039927.7572411527</v>
      </c>
      <c r="H13" s="5">
        <f>G13/G5</f>
        <v>0.25511361284166401</v>
      </c>
      <c r="I13" s="1">
        <f>I14+I15</f>
        <v>97323</v>
      </c>
      <c r="J13" s="5">
        <f>I13/I5</f>
        <v>0.28416470066104504</v>
      </c>
      <c r="K13" s="3">
        <f>K14+K15</f>
        <v>28682.404176436001</v>
      </c>
    </row>
    <row r="14" spans="1:11" x14ac:dyDescent="0.25">
      <c r="E14" s="6" t="s">
        <v>15</v>
      </c>
      <c r="F14" s="6"/>
      <c r="G14" s="2">
        <v>3039806.4569671829</v>
      </c>
      <c r="H14" s="4">
        <f>G14/G7</f>
        <v>0.26084610940827307</v>
      </c>
      <c r="I14">
        <v>97322</v>
      </c>
      <c r="J14" s="4">
        <f>I14/I7</f>
        <v>0.28905349696458482</v>
      </c>
      <c r="K14" s="2">
        <v>28682.404176436001</v>
      </c>
    </row>
    <row r="15" spans="1:11" x14ac:dyDescent="0.25">
      <c r="E15" s="6" t="s">
        <v>16</v>
      </c>
      <c r="F15" s="6"/>
      <c r="G15" s="2">
        <v>121.30027397000001</v>
      </c>
      <c r="H15" s="4">
        <f>G15/G8</f>
        <v>4.6238334894111441E-4</v>
      </c>
      <c r="I15">
        <v>1</v>
      </c>
      <c r="J15" s="4">
        <f>I15/I8</f>
        <v>1.7253278122843341E-4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1345642.359752452</v>
      </c>
      <c r="H18" s="4">
        <f>G18/G5</f>
        <v>0.11292757966747873</v>
      </c>
      <c r="I18">
        <v>43728</v>
      </c>
      <c r="J18" s="4">
        <f>I18/I5</f>
        <v>0.12767746607180397</v>
      </c>
      <c r="K18" s="2">
        <v>18067.209679552001</v>
      </c>
    </row>
    <row r="19" spans="2:11" x14ac:dyDescent="0.25">
      <c r="E19" s="6" t="s">
        <v>20</v>
      </c>
      <c r="F19" s="6"/>
      <c r="G19" s="2">
        <v>3826968.562194943</v>
      </c>
      <c r="H19" s="4">
        <f>G19/G5</f>
        <v>0.32116282165174198</v>
      </c>
      <c r="I19">
        <v>107835</v>
      </c>
      <c r="J19" s="4">
        <f>I19/I5</f>
        <v>0.31485774684076523</v>
      </c>
      <c r="K19" s="2">
        <v>430186.66625186399</v>
      </c>
    </row>
    <row r="20" spans="2:11" x14ac:dyDescent="0.25">
      <c r="E20" s="6" t="s">
        <v>21</v>
      </c>
      <c r="F20" s="6"/>
      <c r="G20" s="2">
        <v>6743365.3498789174</v>
      </c>
      <c r="H20" s="4">
        <f>1-H18-H19</f>
        <v>0.56590959868077939</v>
      </c>
      <c r="I20">
        <v>190925</v>
      </c>
      <c r="J20" s="4">
        <f>1-J18-J19</f>
        <v>0.55746478708743075</v>
      </c>
      <c r="K20" s="2">
        <v>350188.286250801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111265.522241998</v>
      </c>
      <c r="H22" s="4">
        <f>G22/G20</f>
        <v>1.6499999105638829E-2</v>
      </c>
      <c r="I22">
        <v>4967</v>
      </c>
      <c r="J22" s="4">
        <f>I22/I20</f>
        <v>2.6015451093361269E-2</v>
      </c>
      <c r="K22" s="2">
        <v>5309.2406607229996</v>
      </c>
    </row>
    <row r="23" spans="2:11" x14ac:dyDescent="0.25">
      <c r="F23" t="s">
        <v>24</v>
      </c>
      <c r="G23" s="2">
        <f>G20-G22</f>
        <v>6632099.8276369199</v>
      </c>
      <c r="H23" s="4">
        <f>1-H22</f>
        <v>0.98350000089436118</v>
      </c>
      <c r="I23">
        <f>I20-I22</f>
        <v>185958</v>
      </c>
      <c r="J23" s="4">
        <f>1-J22</f>
        <v>0.97398454890663877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1994114.360872451</v>
      </c>
      <c r="H26" s="4">
        <f>G26/G5</f>
        <v>0.16734796338821689</v>
      </c>
      <c r="I26">
        <v>64859</v>
      </c>
      <c r="J26" s="4">
        <f>I26/I5</f>
        <v>0.18937597813646026</v>
      </c>
      <c r="K26" s="2">
        <v>423410.38993199298</v>
      </c>
    </row>
    <row r="27" spans="2:11" x14ac:dyDescent="0.25">
      <c r="E27" s="6" t="s">
        <v>27</v>
      </c>
      <c r="F27" s="6"/>
      <c r="G27" s="2">
        <v>9919798.4252207913</v>
      </c>
      <c r="H27" s="4">
        <f>G27/G5</f>
        <v>0.83247886693722206</v>
      </c>
      <c r="I27">
        <v>277574</v>
      </c>
      <c r="J27" s="4">
        <f>I27/I5</f>
        <v>0.81046343229543805</v>
      </c>
      <c r="K27" s="2">
        <v>375031.77225022402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2063.4857330690002</v>
      </c>
      <c r="H29" s="4">
        <f>G29/G5</f>
        <v>1.7316967456102011E-4</v>
      </c>
      <c r="I29">
        <v>55</v>
      </c>
      <c r="J29" s="4">
        <f>I29/I5</f>
        <v>1.6058956810165612E-4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12690200.958273629</v>
      </c>
      <c r="H4" s="5"/>
      <c r="I4" s="1">
        <v>3877152</v>
      </c>
      <c r="J4" s="5"/>
      <c r="K4" s="3">
        <v>133661650.30974506</v>
      </c>
    </row>
    <row r="5" spans="1:11" x14ac:dyDescent="0.25">
      <c r="E5" s="6" t="s">
        <v>7</v>
      </c>
      <c r="F5" s="6"/>
      <c r="G5" s="2">
        <v>10737560.931237293</v>
      </c>
      <c r="H5" s="4">
        <f>G5/G4</f>
        <v>0.84613009412090734</v>
      </c>
      <c r="I5">
        <v>436631</v>
      </c>
      <c r="J5" s="4">
        <f>I5/I4</f>
        <v>0.11261642566502422</v>
      </c>
      <c r="K5" s="2">
        <v>8262547.4818174634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10346312.307737527</v>
      </c>
      <c r="H7" s="4">
        <f>G7/G5</f>
        <v>0.96356261668685295</v>
      </c>
      <c r="I7">
        <v>425982</v>
      </c>
      <c r="J7" s="4">
        <f>I7/I5</f>
        <v>0.97561098501938703</v>
      </c>
      <c r="K7" s="2">
        <v>7968773.6136429654</v>
      </c>
    </row>
    <row r="8" spans="1:11" x14ac:dyDescent="0.25">
      <c r="F8" t="s">
        <v>10</v>
      </c>
      <c r="G8" s="2">
        <f>G5-G7</f>
        <v>391248.62349976599</v>
      </c>
      <c r="H8" s="4">
        <f>1-H7</f>
        <v>3.6437383313147054E-2</v>
      </c>
      <c r="I8">
        <f>I5-I7</f>
        <v>10649</v>
      </c>
      <c r="J8" s="4">
        <f>1-J7</f>
        <v>2.4389014980612966E-2</v>
      </c>
      <c r="K8" s="2">
        <f>K5-K7</f>
        <v>293773.86817449797</v>
      </c>
    </row>
    <row r="9" spans="1:11" x14ac:dyDescent="0.25">
      <c r="E9" s="6" t="s">
        <v>11</v>
      </c>
      <c r="F9" s="6"/>
      <c r="G9" s="2">
        <v>1675197.3659692139</v>
      </c>
      <c r="H9" s="4">
        <f>1-H5-H10</f>
        <v>0.13200715823787151</v>
      </c>
      <c r="I9">
        <v>3417829</v>
      </c>
      <c r="J9" s="4">
        <f>1-J5-J10</f>
        <v>0.88153082468781219</v>
      </c>
      <c r="K9" s="2">
        <v>121553469.60164003</v>
      </c>
    </row>
    <row r="10" spans="1:11" x14ac:dyDescent="0.25">
      <c r="E10" s="6" t="s">
        <v>12</v>
      </c>
      <c r="F10" s="6"/>
      <c r="G10" s="2">
        <v>277442.66106711898</v>
      </c>
      <c r="H10" s="4">
        <f>G10/G4</f>
        <v>2.1862747641221137E-2</v>
      </c>
      <c r="I10">
        <v>22692</v>
      </c>
      <c r="J10" s="4">
        <f>I10/I4</f>
        <v>5.8527496471636915E-3</v>
      </c>
      <c r="K10" s="2">
        <v>3845633.2262875652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1861801.061835265</v>
      </c>
      <c r="H13" s="5">
        <f>G13/G5</f>
        <v>0.17339143160705947</v>
      </c>
      <c r="I13" s="1">
        <f>I14+I15</f>
        <v>51946</v>
      </c>
      <c r="J13" s="5">
        <f>I13/I5</f>
        <v>0.11897002274231559</v>
      </c>
      <c r="K13" s="3">
        <f>K14+K15</f>
        <v>1458244.0083899542</v>
      </c>
    </row>
    <row r="14" spans="1:11" x14ac:dyDescent="0.25">
      <c r="E14" s="6" t="s">
        <v>15</v>
      </c>
      <c r="F14" s="6"/>
      <c r="G14" s="2">
        <v>1857840.1491746651</v>
      </c>
      <c r="H14" s="4">
        <f>G14/G7</f>
        <v>0.17956544263459673</v>
      </c>
      <c r="I14">
        <v>51885</v>
      </c>
      <c r="J14" s="4">
        <f>I14/I7</f>
        <v>0.12180092116568306</v>
      </c>
      <c r="K14" s="2">
        <v>1458196.6640050921</v>
      </c>
    </row>
    <row r="15" spans="1:11" x14ac:dyDescent="0.25">
      <c r="E15" s="6" t="s">
        <v>16</v>
      </c>
      <c r="F15" s="6"/>
      <c r="G15" s="2">
        <v>3960.9126606</v>
      </c>
      <c r="H15" s="4">
        <f>G15/G8</f>
        <v>1.0123774047226442E-2</v>
      </c>
      <c r="I15">
        <v>61</v>
      </c>
      <c r="J15" s="4">
        <f>I15/I8</f>
        <v>5.7282373931824586E-3</v>
      </c>
      <c r="K15" s="2">
        <v>47.344384861999998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985748.91110378795</v>
      </c>
      <c r="H18" s="4">
        <f>G18/G5</f>
        <v>9.1803801386224099E-2</v>
      </c>
      <c r="I18">
        <v>33749</v>
      </c>
      <c r="J18" s="4">
        <f>I18/I5</f>
        <v>7.7294099594394358E-2</v>
      </c>
      <c r="K18" s="2">
        <v>1221606.4439431189</v>
      </c>
    </row>
    <row r="19" spans="2:11" x14ac:dyDescent="0.25">
      <c r="E19" s="6" t="s">
        <v>20</v>
      </c>
      <c r="F19" s="6"/>
      <c r="G19" s="2">
        <v>3361868.2256140639</v>
      </c>
      <c r="H19" s="4">
        <f>G19/G5</f>
        <v>0.31309421638147339</v>
      </c>
      <c r="I19">
        <v>109590</v>
      </c>
      <c r="J19" s="4">
        <f>I19/I5</f>
        <v>0.2509899663560306</v>
      </c>
      <c r="K19" s="2">
        <v>1535394.652950047</v>
      </c>
    </row>
    <row r="20" spans="2:11" x14ac:dyDescent="0.25">
      <c r="E20" s="6" t="s">
        <v>21</v>
      </c>
      <c r="F20" s="6"/>
      <c r="G20" s="2">
        <v>6377889.9245665809</v>
      </c>
      <c r="H20" s="4">
        <f>1-H18-H19</f>
        <v>0.59510198223230248</v>
      </c>
      <c r="I20">
        <v>292393</v>
      </c>
      <c r="J20" s="4">
        <f>1-J18-J19</f>
        <v>0.67171593404957508</v>
      </c>
      <c r="K20" s="2">
        <v>4911419.3008804936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450959.20807194698</v>
      </c>
      <c r="H22" s="4">
        <f>G22/G20</f>
        <v>7.0706646462323913E-2</v>
      </c>
      <c r="I22">
        <v>44060</v>
      </c>
      <c r="J22" s="4">
        <f>I22/I20</f>
        <v>0.15068760196037526</v>
      </c>
      <c r="K22" s="2">
        <v>716995.41078440903</v>
      </c>
    </row>
    <row r="23" spans="2:11" x14ac:dyDescent="0.25">
      <c r="F23" t="s">
        <v>24</v>
      </c>
      <c r="G23" s="2">
        <f>G20-G22</f>
        <v>5926930.7164946338</v>
      </c>
      <c r="H23" s="4">
        <f>1-H22</f>
        <v>0.92929335353767606</v>
      </c>
      <c r="I23">
        <f>I20-I22</f>
        <v>248333</v>
      </c>
      <c r="J23" s="4">
        <f>1-J22</f>
        <v>0.84931239803962477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1626321.7150403811</v>
      </c>
      <c r="H26" s="4">
        <f>G26/G5</f>
        <v>0.15146099989143247</v>
      </c>
      <c r="I26">
        <v>66483</v>
      </c>
      <c r="J26" s="4">
        <f>I26/I5</f>
        <v>0.1522635818345468</v>
      </c>
      <c r="K26" s="2">
        <v>1830636.7459462481</v>
      </c>
    </row>
    <row r="27" spans="2:11" x14ac:dyDescent="0.25">
      <c r="E27" s="6" t="s">
        <v>27</v>
      </c>
      <c r="F27" s="6"/>
      <c r="G27" s="2">
        <v>9090162.1748132464</v>
      </c>
      <c r="H27" s="4">
        <f>G27/G5</f>
        <v>0.84657607374953292</v>
      </c>
      <c r="I27">
        <v>368709</v>
      </c>
      <c r="J27" s="4">
        <f>I27/I5</f>
        <v>0.84444072912825707</v>
      </c>
      <c r="K27" s="2">
        <v>6350927.9129762687</v>
      </c>
    </row>
    <row r="28" spans="2:11" x14ac:dyDescent="0.25">
      <c r="E28" s="6" t="s">
        <v>28</v>
      </c>
      <c r="F28" s="6"/>
      <c r="G28" s="2">
        <v>2409.6310417290001</v>
      </c>
      <c r="H28" s="4">
        <f>G28/G5</f>
        <v>2.2441139632735358E-4</v>
      </c>
      <c r="I28">
        <v>74</v>
      </c>
      <c r="J28" s="4">
        <f>I28/I5</f>
        <v>1.6947949183635609E-4</v>
      </c>
      <c r="K28" s="2">
        <v>107.03368881599999</v>
      </c>
    </row>
    <row r="29" spans="2:11" x14ac:dyDescent="0.25">
      <c r="E29" s="6" t="s">
        <v>29</v>
      </c>
      <c r="F29" s="6"/>
      <c r="G29" s="2">
        <v>6251.9036088559997</v>
      </c>
      <c r="H29" s="4">
        <f>G29/G5</f>
        <v>5.8224615896410937E-4</v>
      </c>
      <c r="I29">
        <v>338</v>
      </c>
      <c r="J29" s="4">
        <f>I29/I5</f>
        <v>7.7410903027957251E-4</v>
      </c>
      <c r="K29" s="2">
        <v>305.47564337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11653639.242935058</v>
      </c>
    </row>
    <row r="3" spans="1:2" x14ac:dyDescent="0.25">
      <c r="A3" t="s">
        <v>32</v>
      </c>
      <c r="B3">
        <f>'NEWT - UK'!$G$8</f>
        <v>262337.02889125422</v>
      </c>
    </row>
    <row r="4" spans="1:2" x14ac:dyDescent="0.25">
      <c r="A4" t="s">
        <v>33</v>
      </c>
      <c r="B4">
        <f>'NEWT - UK'!$G$9</f>
        <v>490613.140890343</v>
      </c>
    </row>
    <row r="5" spans="1:2" x14ac:dyDescent="0.25">
      <c r="A5" t="s">
        <v>34</v>
      </c>
      <c r="B5">
        <f>'NEWT - UK'!$G$10</f>
        <v>532.31719395899995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336692</v>
      </c>
    </row>
    <row r="16" spans="1:2" x14ac:dyDescent="0.25">
      <c r="A16" t="s">
        <v>32</v>
      </c>
      <c r="B16">
        <f>'NEWT - UK'!$I$8</f>
        <v>5796</v>
      </c>
    </row>
    <row r="17" spans="1:2" x14ac:dyDescent="0.25">
      <c r="A17" t="s">
        <v>33</v>
      </c>
      <c r="B17">
        <f>'NEWT - UK'!$I$9</f>
        <v>837786</v>
      </c>
    </row>
    <row r="18" spans="1:2" x14ac:dyDescent="0.25">
      <c r="A18" t="s">
        <v>34</v>
      </c>
      <c r="B18">
        <f>'NEWT - UK'!$I$10</f>
        <v>35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1345642.359752452</v>
      </c>
    </row>
    <row r="28" spans="1:2" x14ac:dyDescent="0.25">
      <c r="A28" t="s">
        <v>37</v>
      </c>
      <c r="B28">
        <f>'NEWT - UK'!$G$19</f>
        <v>3826968.562194943</v>
      </c>
    </row>
    <row r="29" spans="1:2" x14ac:dyDescent="0.25">
      <c r="A29" t="s">
        <v>38</v>
      </c>
      <c r="B29">
        <f>'NEWT - UK'!$G$22</f>
        <v>111265.522241998</v>
      </c>
    </row>
    <row r="30" spans="1:2" x14ac:dyDescent="0.25">
      <c r="A30" t="s">
        <v>39</v>
      </c>
      <c r="B30">
        <f>'NEWT - UK'!$G$23</f>
        <v>6632099.8276369199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1994114.360872451</v>
      </c>
    </row>
    <row r="41" spans="1:2" x14ac:dyDescent="0.25">
      <c r="A41" t="s">
        <v>42</v>
      </c>
      <c r="B41">
        <f>'NEWT - UK'!$G$27</f>
        <v>9919798.4252207913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2063.4857330690002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2024-10-17T10:13:08Z</dcterms:created>
  <dcterms:modified xsi:type="dcterms:W3CDTF">2024-10-17T10:13:08Z</dcterms:modified>
</cp:coreProperties>
</file>