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67004F89-43A4-4236-B1FE-33914B5952D6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J15" i="5" s="1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K8" i="2"/>
  <c r="J8" i="2"/>
  <c r="I8" i="2"/>
  <c r="J15" i="2" s="1"/>
  <c r="H8" i="2"/>
  <c r="G8" i="2"/>
  <c r="B4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<sst xmlns="http://schemas.openxmlformats.org/spreadsheetml/2006/main" count="83" uniqueCount="46">
  <si>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11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</si>
  <si>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</si>
  <si>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</si>
  <si>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</si>
  <si>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</si>
  <si>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</si>
  <si>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</si>
  <si>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</si>
  <si>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</si>
  <si>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</si>
  <si>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</si>
  <si>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</si>
  <si>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</si>
  <si>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</si>
  <si>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</si>
  <si>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</si>
  <si>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</si>
  <si>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</si>
  <si>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</si>
  <si>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</si>
  <si>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</si>
  <si>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</si>
  <si>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</si>
  <si>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</si>
  <si>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</si>
  <si>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</si>
  <si>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</si>
  <si>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</si>
  <si>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</si>
  <si>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</si>
  <si>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</si>
  <si>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</si>
  <si>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</si>
  <si>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</si>
  <si>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</si>
  <si>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</si>
  <si>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</si>
  <si>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</si>
  <si>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</si>
  <si>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</si>
  <si>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</si>
  <si>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</si>
  <si>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</si>
  <si>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</si>
  <si>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</si>
  <si>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b/>
        <sz val="11"/>
        <rFont val="Calibri"/>
        <family val="2"/>
      </rPr>
      <t xml:space="preserve">
for week ending 11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</si>
</sst>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8815917.7221265305</c:v>
                </c:pt>
                <c:pt idx="1">
                  <c:v>258182.31715285778</c:v>
                </c:pt>
                <c:pt idx="2">
                  <c:v>586023.68781198701</c:v>
                </c:pt>
                <c:pt idx="3">
                  <c:v>26.475186183000002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79-4181-AD61-CCB43635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277606</c:v>
                </c:pt>
                <c:pt idx="1">
                  <c:v>9377</c:v>
                </c:pt>
                <c:pt idx="2">
                  <c:v>629743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2D-4BA4-AC51-774B9D1E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1221950.1438457989</c:v>
                </c:pt>
                <c:pt idx="1">
                  <c:v>2511170.513726851</c:v>
                </c:pt>
                <c:pt idx="2">
                  <c:v>482577.00610843702</c:v>
                </c:pt>
                <c:pt idx="3">
                  <c:v>4858402.3755983021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BD-4DD9-8B7A-F24B5FB2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2008638.948784329</c:v>
                </c:pt>
                <c:pt idx="1">
                  <c:v>7064402.855088722</c:v>
                </c:pt>
                <c:pt idx="2">
                  <c:v>598.94640164500004</c:v>
                </c:pt>
                <c:pt idx="3">
                  <c:v>459.28900469299998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47-4A1C-B7E2-E0926E975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9660150.2022775598</v>
      </c>
      <c r="H4" s="5"/>
      <c r="I4" s="1">
        <v>916750</v>
      </c>
      <c r="J4" s="5"/>
      <c r="K4" s="3">
        <v>1595967.5972409139</v>
      </c>
    </row>
    <row r="5" spans="1:11" x14ac:dyDescent="0.3">
      <c r="E5" s="6" t="s">
        <v>7</v>
      </c>
      <c r="F5" s="6"/>
      <c r="G5" s="2">
        <v>9074100.0392793883</v>
      </c>
      <c r="H5" s="4">
        <f>G5/G4</f>
        <v>0.93933322456414814</v>
      </c>
      <c r="I5">
        <v>286983</v>
      </c>
      <c r="J5" s="4">
        <f>I5/I4</f>
        <v>0.31304390509953639</v>
      </c>
      <c r="K5" s="2">
        <v>1295141.3168482219</v>
      </c>
    </row>
    <row r="6" spans="1:11" x14ac:dyDescent="0.3">
      <c r="F6" t="s">
        <v>8</v>
      </c>
    </row>
    <row r="7" spans="1:11" x14ac:dyDescent="0.3">
      <c r="F7" t="s">
        <v>9</v>
      </c>
      <c r="G7" s="2">
        <v>8815917.7221265305</v>
      </c>
      <c r="H7" s="4">
        <f>G7/G5</f>
        <v>0.97154733626086831</v>
      </c>
      <c r="I7">
        <v>277606</v>
      </c>
      <c r="J7" s="4">
        <f>I7/I5</f>
        <v>0.96732559071443258</v>
      </c>
      <c r="K7" s="2">
        <v>1261148.6045353001</v>
      </c>
    </row>
    <row r="8" spans="1:11" x14ac:dyDescent="0.3">
      <c r="F8" t="s">
        <v>10</v>
      </c>
      <c r="G8" s="2">
        <f>G5-G7</f>
        <v>258182.31715285778</v>
      </c>
      <c r="H8" s="4">
        <f>1-H7</f>
        <v>2.8452663739131689E-2</v>
      </c>
      <c r="I8">
        <f>I5-I7</f>
        <v>9377</v>
      </c>
      <c r="J8" s="4">
        <f>1-J7</f>
        <v>3.2674409285567418E-2</v>
      </c>
      <c r="K8" s="2">
        <f>K5-K7</f>
        <v>33992.712312921882</v>
      </c>
    </row>
    <row r="9" spans="1:11" x14ac:dyDescent="0.3">
      <c r="E9" s="6" t="s">
        <v>11</v>
      </c>
      <c r="F9" s="6"/>
      <c r="G9" s="2">
        <v>586023.68781198701</v>
      </c>
      <c r="H9" s="4">
        <f>1-H5-H10</f>
        <v>6.0664034775962661E-2</v>
      </c>
      <c r="I9">
        <v>629743</v>
      </c>
      <c r="J9" s="4">
        <f>1-J5-J10</f>
        <v>0.6869299154622307</v>
      </c>
      <c r="K9" s="2">
        <v>300648.78514652199</v>
      </c>
    </row>
    <row r="10" spans="1:11" x14ac:dyDescent="0.3">
      <c r="E10" s="6" t="s">
        <v>12</v>
      </c>
      <c r="F10" s="6"/>
      <c r="G10" s="2">
        <v>26.475186183000002</v>
      </c>
      <c r="H10" s="4">
        <f>G10/G4</f>
        <v>2.7406598891969592E-6</v>
      </c>
      <c r="I10">
        <v>24</v>
      </c>
      <c r="J10" s="4">
        <f>I10/I4</f>
        <v>2.617943823288792E-5</v>
      </c>
      <c r="K10" s="2">
        <v>177.49524617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2680183.4478296731</v>
      </c>
      <c r="H13" s="5">
        <f>G13/G5</f>
        <v>0.29536631029279653</v>
      </c>
      <c r="I13" s="1">
        <f>I14+I15</f>
        <v>90650</v>
      </c>
      <c r="J13" s="5">
        <f>I13/I5</f>
        <v>0.31587236874658081</v>
      </c>
      <c r="K13" s="3">
        <f>K14+K15</f>
        <v>80493.104601219995</v>
      </c>
    </row>
    <row r="14" spans="1:11" x14ac:dyDescent="0.3">
      <c r="E14" s="6" t="s">
        <v>15</v>
      </c>
      <c r="F14" s="6"/>
      <c r="G14" s="2">
        <v>2577604.3900890732</v>
      </c>
      <c r="H14" s="4">
        <f>G14/G7</f>
        <v>0.29238072215893102</v>
      </c>
      <c r="I14">
        <v>86039</v>
      </c>
      <c r="J14" s="4">
        <f>I14/I7</f>
        <v>0.30993206198713286</v>
      </c>
      <c r="K14" s="2">
        <v>75621.211665459996</v>
      </c>
    </row>
    <row r="15" spans="1:11" x14ac:dyDescent="0.3">
      <c r="E15" s="6" t="s">
        <v>16</v>
      </c>
      <c r="F15" s="6"/>
      <c r="G15" s="2">
        <v>102579.05774059999</v>
      </c>
      <c r="H15" s="4">
        <f>G15/G8</f>
        <v>0.39731248395244545</v>
      </c>
      <c r="I15">
        <v>4611</v>
      </c>
      <c r="J15" s="4">
        <f>I15/I8</f>
        <v>0.49173509651274394</v>
      </c>
      <c r="K15" s="2">
        <v>4871.89293576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1221950.1438457989</v>
      </c>
      <c r="H18" s="4">
        <f>G18/G5</f>
        <v>0.13466350806760988</v>
      </c>
      <c r="I18">
        <v>39813</v>
      </c>
      <c r="J18" s="4">
        <f>I18/I5</f>
        <v>0.13872947178055842</v>
      </c>
      <c r="K18" s="2">
        <v>279883.89588415599</v>
      </c>
    </row>
    <row r="19" spans="2:11" x14ac:dyDescent="0.3">
      <c r="E19" s="6" t="s">
        <v>20</v>
      </c>
      <c r="F19" s="6"/>
      <c r="G19" s="2">
        <v>2511170.513726851</v>
      </c>
      <c r="H19" s="4">
        <f>G19/G5</f>
        <v>0.27674044840332984</v>
      </c>
      <c r="I19">
        <v>84441</v>
      </c>
      <c r="J19" s="4">
        <f>I19/I5</f>
        <v>0.29423694086409302</v>
      </c>
      <c r="K19" s="2">
        <v>60492.597525832003</v>
      </c>
    </row>
    <row r="20" spans="2:11" x14ac:dyDescent="0.3">
      <c r="E20" s="6" t="s">
        <v>21</v>
      </c>
      <c r="F20" s="6"/>
      <c r="G20" s="2">
        <v>5340979.3817067388</v>
      </c>
      <c r="H20" s="4">
        <f>1-H18-H19</f>
        <v>0.58859604352906025</v>
      </c>
      <c r="I20">
        <v>162729</v>
      </c>
      <c r="J20" s="4">
        <f>1-J18-J19</f>
        <v>0.56703358735534859</v>
      </c>
      <c r="K20" s="2">
        <v>954764.82343823405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482577.00610843702</v>
      </c>
      <c r="H22" s="4">
        <f>G22/G20</f>
        <v>9.0353654567793318E-2</v>
      </c>
      <c r="I22">
        <v>23689</v>
      </c>
      <c r="J22" s="4">
        <f>I22/I20</f>
        <v>0.14557331514358227</v>
      </c>
      <c r="K22" s="2">
        <v>22706.570664398001</v>
      </c>
    </row>
    <row r="23" spans="2:11" x14ac:dyDescent="0.3">
      <c r="F23" t="s">
        <v>24</v>
      </c>
      <c r="G23" s="2">
        <f>G20-G22</f>
        <v>4858402.3755983021</v>
      </c>
      <c r="H23" s="4">
        <f>1-H22</f>
        <v>0.90964634543220668</v>
      </c>
      <c r="I23">
        <f>I20-I22</f>
        <v>139040</v>
      </c>
      <c r="J23" s="4">
        <f>1-J22</f>
        <v>0.85442668485641771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2008638.948784329</v>
      </c>
      <c r="H26" s="4">
        <f>G26/G5</f>
        <v>0.22135957726820954</v>
      </c>
      <c r="I26">
        <v>59898</v>
      </c>
      <c r="J26" s="4">
        <f>I26/I5</f>
        <v>0.20871619573284828</v>
      </c>
      <c r="K26" s="2">
        <v>284558.18645540898</v>
      </c>
    </row>
    <row r="27" spans="2:11" x14ac:dyDescent="0.3">
      <c r="E27" s="6" t="s">
        <v>27</v>
      </c>
      <c r="F27" s="6"/>
      <c r="G27" s="2">
        <v>7064402.855088722</v>
      </c>
      <c r="H27" s="4">
        <f>G27/G5</f>
        <v>0.77852380120439313</v>
      </c>
      <c r="I27">
        <v>227029</v>
      </c>
      <c r="J27" s="4">
        <f>I27/I5</f>
        <v>0.79108867075750133</v>
      </c>
      <c r="K27" s="2">
        <v>1010583.130392813</v>
      </c>
    </row>
    <row r="28" spans="2:11" x14ac:dyDescent="0.3">
      <c r="E28" s="6" t="s">
        <v>28</v>
      </c>
      <c r="F28" s="6"/>
      <c r="G28" s="2">
        <v>598.94640164500004</v>
      </c>
      <c r="H28" s="4">
        <f>G28/G5</f>
        <v>6.6006149265747445E-5</v>
      </c>
      <c r="I28">
        <v>12</v>
      </c>
      <c r="J28" s="4">
        <f>I28/I5</f>
        <v>4.1814323496513732E-5</v>
      </c>
      <c r="K28" s="2">
        <v>0</v>
      </c>
    </row>
    <row r="29" spans="2:11" x14ac:dyDescent="0.3">
      <c r="E29" s="6" t="s">
        <v>29</v>
      </c>
      <c r="F29" s="6"/>
      <c r="G29" s="2">
        <v>459.28900469299998</v>
      </c>
      <c r="H29" s="4">
        <f>G29/G5</f>
        <v>5.0615378131699993E-5</v>
      </c>
      <c r="I29">
        <v>44</v>
      </c>
      <c r="J29" s="4">
        <f>I29/I5</f>
        <v>1.5331918615388369E-4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11354220.920049945</v>
      </c>
      <c r="H4" s="5"/>
      <c r="I4" s="1">
        <v>4641555</v>
      </c>
      <c r="J4" s="5"/>
      <c r="K4" s="3">
        <v>535732196.59957618</v>
      </c>
    </row>
    <row r="5" spans="1:11" x14ac:dyDescent="0.3">
      <c r="E5" s="6" t="s">
        <v>7</v>
      </c>
      <c r="F5" s="6"/>
      <c r="G5" s="2">
        <v>9111203.2402093485</v>
      </c>
      <c r="H5" s="4">
        <f>G5/G4</f>
        <v>0.80245076296870843</v>
      </c>
      <c r="I5">
        <v>434267</v>
      </c>
      <c r="J5" s="4">
        <f>I5/I4</f>
        <v>9.3560670938941798E-2</v>
      </c>
      <c r="K5" s="2">
        <v>12305533.080922499</v>
      </c>
    </row>
    <row r="6" spans="1:11" x14ac:dyDescent="0.3">
      <c r="F6" t="s">
        <v>8</v>
      </c>
    </row>
    <row r="7" spans="1:11" x14ac:dyDescent="0.3">
      <c r="F7" t="s">
        <v>9</v>
      </c>
      <c r="G7" s="2">
        <v>8710234.8974570539</v>
      </c>
      <c r="H7" s="4">
        <f>G7/G5</f>
        <v>0.95599172445382952</v>
      </c>
      <c r="I7">
        <v>417009</v>
      </c>
      <c r="J7" s="4">
        <f>I7/I5</f>
        <v>0.96025947170749792</v>
      </c>
      <c r="K7" s="2">
        <v>12079861.076324187</v>
      </c>
    </row>
    <row r="8" spans="1:11" x14ac:dyDescent="0.3">
      <c r="F8" t="s">
        <v>10</v>
      </c>
      <c r="G8" s="2">
        <f>G5-G7</f>
        <v>400968.34275229461</v>
      </c>
      <c r="H8" s="4">
        <f>1-H7</f>
        <v>4.4008275546170483E-2</v>
      </c>
      <c r="I8">
        <f>I5-I7</f>
        <v>17258</v>
      </c>
      <c r="J8" s="4">
        <f>1-J7</f>
        <v>3.9740528292502075E-2</v>
      </c>
      <c r="K8" s="2">
        <f>K5-K7</f>
        <v>225672.00459831208</v>
      </c>
    </row>
    <row r="9" spans="1:11" x14ac:dyDescent="0.3">
      <c r="E9" s="6" t="s">
        <v>11</v>
      </c>
      <c r="F9" s="6"/>
      <c r="G9" s="2">
        <v>2016431.4720148649</v>
      </c>
      <c r="H9" s="4">
        <f>1-H5-H10</f>
        <v>0.17759311591816335</v>
      </c>
      <c r="I9">
        <v>4187956</v>
      </c>
      <c r="J9" s="4">
        <f>1-J5-J10</f>
        <v>0.90227434555876207</v>
      </c>
      <c r="K9" s="2">
        <v>519595350.40912533</v>
      </c>
    </row>
    <row r="10" spans="1:11" x14ac:dyDescent="0.3">
      <c r="E10" s="6" t="s">
        <v>12</v>
      </c>
      <c r="F10" s="6"/>
      <c r="G10" s="2">
        <v>226586.20782573099</v>
      </c>
      <c r="H10" s="4">
        <f>G10/G4</f>
        <v>1.9956121113128233E-2</v>
      </c>
      <c r="I10">
        <v>19332</v>
      </c>
      <c r="J10" s="4">
        <f>I10/I4</f>
        <v>4.1649835022961055E-3</v>
      </c>
      <c r="K10" s="2">
        <v>3831313.1095284051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1721482.3769221238</v>
      </c>
      <c r="H13" s="5">
        <f>G13/G5</f>
        <v>0.18894127718772841</v>
      </c>
      <c r="I13" s="1">
        <f>I14+I15</f>
        <v>49919</v>
      </c>
      <c r="J13" s="5">
        <f>I13/I5</f>
        <v>0.11495001922780225</v>
      </c>
      <c r="K13" s="3">
        <f>K14+K15</f>
        <v>2816880.097291322</v>
      </c>
    </row>
    <row r="14" spans="1:11" x14ac:dyDescent="0.3">
      <c r="E14" s="6" t="s">
        <v>15</v>
      </c>
      <c r="F14" s="6"/>
      <c r="G14" s="2">
        <v>1650334.6954002739</v>
      </c>
      <c r="H14" s="4">
        <f>G14/G7</f>
        <v>0.18947074502917111</v>
      </c>
      <c r="I14">
        <v>46861</v>
      </c>
      <c r="J14" s="4">
        <f>I14/I7</f>
        <v>0.11237407346124424</v>
      </c>
      <c r="K14" s="2">
        <v>2813884.2154323771</v>
      </c>
    </row>
    <row r="15" spans="1:11" x14ac:dyDescent="0.3">
      <c r="E15" s="6" t="s">
        <v>16</v>
      </c>
      <c r="F15" s="6"/>
      <c r="G15" s="2">
        <v>71147.681521849998</v>
      </c>
      <c r="H15" s="4">
        <f>G15/G8</f>
        <v>0.17743964781230312</v>
      </c>
      <c r="I15">
        <v>3058</v>
      </c>
      <c r="J15" s="4">
        <f>I15/I8</f>
        <v>0.17719318576891877</v>
      </c>
      <c r="K15" s="2">
        <v>2995.8818589450002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897868.867532145</v>
      </c>
      <c r="H18" s="4">
        <f>G18/G5</f>
        <v>9.8545586555427847E-2</v>
      </c>
      <c r="I18">
        <v>31635</v>
      </c>
      <c r="J18" s="4">
        <f>I18/I5</f>
        <v>7.2846889125814301E-2</v>
      </c>
      <c r="K18" s="2">
        <v>2314362.6894106958</v>
      </c>
    </row>
    <row r="19" spans="2:11" x14ac:dyDescent="0.3">
      <c r="E19" s="6" t="s">
        <v>20</v>
      </c>
      <c r="F19" s="6"/>
      <c r="G19" s="2">
        <v>2115006.8942278242</v>
      </c>
      <c r="H19" s="4">
        <f>G19/G5</f>
        <v>0.23213255576320868</v>
      </c>
      <c r="I19">
        <v>85823</v>
      </c>
      <c r="J19" s="4">
        <f>I19/I5</f>
        <v>0.19762726617495688</v>
      </c>
      <c r="K19" s="2">
        <v>2380864.6465683202</v>
      </c>
    </row>
    <row r="20" spans="2:11" x14ac:dyDescent="0.3">
      <c r="E20" s="6" t="s">
        <v>21</v>
      </c>
      <c r="F20" s="6"/>
      <c r="G20" s="2">
        <v>6083555.0123314708</v>
      </c>
      <c r="H20" s="4">
        <f>1-H18-H19</f>
        <v>0.66932185768136343</v>
      </c>
      <c r="I20">
        <v>315825</v>
      </c>
      <c r="J20" s="4">
        <f>1-J18-J19</f>
        <v>0.72952584469922888</v>
      </c>
      <c r="K20" s="2">
        <v>6614608.4109161114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826138.83873412304</v>
      </c>
      <c r="H22" s="4">
        <f>G22/G20</f>
        <v>0.13579869616688356</v>
      </c>
      <c r="I22">
        <v>80132</v>
      </c>
      <c r="J22" s="4">
        <f>I22/I20</f>
        <v>0.25372278951951238</v>
      </c>
      <c r="K22" s="2">
        <v>1011615.064951524</v>
      </c>
    </row>
    <row r="23" spans="2:11" x14ac:dyDescent="0.3">
      <c r="F23" t="s">
        <v>24</v>
      </c>
      <c r="G23" s="2">
        <f>G20-G22</f>
        <v>5257416.1735973479</v>
      </c>
      <c r="H23" s="4">
        <f>1-H22</f>
        <v>0.86420130383311644</v>
      </c>
      <c r="I23">
        <f>I20-I22</f>
        <v>235693</v>
      </c>
      <c r="J23" s="4">
        <f>1-J22</f>
        <v>0.74627721048048756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1645865.8974824341</v>
      </c>
      <c r="H26" s="4">
        <f>G26/G5</f>
        <v>0.1806419914132677</v>
      </c>
      <c r="I26">
        <v>62119</v>
      </c>
      <c r="J26" s="4">
        <f>I26/I5</f>
        <v>0.14304333509108452</v>
      </c>
      <c r="K26" s="2">
        <v>1365481.7325863489</v>
      </c>
    </row>
    <row r="27" spans="2:11" x14ac:dyDescent="0.3">
      <c r="E27" s="6" t="s">
        <v>27</v>
      </c>
      <c r="F27" s="6"/>
      <c r="G27" s="2">
        <v>7459634.8208328066</v>
      </c>
      <c r="H27" s="4">
        <f>G27/G5</f>
        <v>0.81873212836611098</v>
      </c>
      <c r="I27">
        <v>371739</v>
      </c>
      <c r="J27" s="4">
        <f>I27/I5</f>
        <v>0.856014848008253</v>
      </c>
      <c r="K27" s="2">
        <v>10939922.529493958</v>
      </c>
    </row>
    <row r="28" spans="2:11" x14ac:dyDescent="0.3">
      <c r="E28" s="6" t="s">
        <v>28</v>
      </c>
      <c r="F28" s="6"/>
      <c r="G28" s="2">
        <v>2929.886201755</v>
      </c>
      <c r="H28" s="4">
        <f>G28/G5</f>
        <v>3.2156962417706752E-4</v>
      </c>
      <c r="I28">
        <v>84</v>
      </c>
      <c r="J28" s="4">
        <f>I28/I5</f>
        <v>1.934293879111238E-4</v>
      </c>
      <c r="K28" s="2">
        <v>11.885598396000001</v>
      </c>
    </row>
    <row r="29" spans="2:11" x14ac:dyDescent="0.3">
      <c r="E29" s="6" t="s">
        <v>29</v>
      </c>
      <c r="F29" s="6"/>
      <c r="G29" s="2">
        <v>2772.6356923510002</v>
      </c>
      <c r="H29" s="4">
        <f>G29/G5</f>
        <v>3.0431059644404256E-4</v>
      </c>
      <c r="I29">
        <v>325</v>
      </c>
      <c r="J29" s="4">
        <f>I29/I5</f>
        <v>7.4838751275137184E-4</v>
      </c>
      <c r="K29" s="2">
        <v>116.933243796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7" sqref="Q7"/>
    </sheetView>
  </sheetViews>
  <sheetFormatPr defaultRowHeight="30" customHeight="1" x14ac:dyDescent="0.3"/>
  <cols>
    <col min="5" max="5" width="55" customWidth="1"/>
  </cols>
  <sheetData>
    <row r="1" spans="1:5" ht="75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8815917.7221265305</v>
      </c>
    </row>
    <row r="4" spans="1:5" x14ac:dyDescent="0.3">
      <c r="A4" t="s">
        <v>32</v>
      </c>
      <c r="B4">
        <f>'NEWT - UK'!$G$8</f>
        <v>258182.31715285778</v>
      </c>
    </row>
    <row r="5" spans="1:5" x14ac:dyDescent="0.3">
      <c r="A5" t="s">
        <v>33</v>
      </c>
      <c r="B5">
        <f>'NEWT - UK'!$G$9</f>
        <v>586023.68781198701</v>
      </c>
    </row>
    <row r="6" spans="1:5" x14ac:dyDescent="0.3">
      <c r="A6" t="s">
        <v>34</v>
      </c>
      <c r="B6">
        <f>'NEWT - UK'!$G$10</f>
        <v>26.475186183000002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277606</v>
      </c>
    </row>
    <row r="17" spans="1:2" x14ac:dyDescent="0.3">
      <c r="A17" t="s">
        <v>32</v>
      </c>
      <c r="B17">
        <f>'NEWT - UK'!$I$8</f>
        <v>9377</v>
      </c>
    </row>
    <row r="18" spans="1:2" x14ac:dyDescent="0.3">
      <c r="A18" t="s">
        <v>33</v>
      </c>
      <c r="B18">
        <f>'NEWT - UK'!$I$9</f>
        <v>629743</v>
      </c>
    </row>
    <row r="19" spans="1:2" x14ac:dyDescent="0.3">
      <c r="A19" t="s">
        <v>34</v>
      </c>
      <c r="B19">
        <f>'NEWT - UK'!$I$10</f>
        <v>24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1221950.1438457989</v>
      </c>
    </row>
    <row r="29" spans="1:2" x14ac:dyDescent="0.3">
      <c r="A29" t="s">
        <v>37</v>
      </c>
      <c r="B29">
        <f>'NEWT - UK'!$G$19</f>
        <v>2511170.513726851</v>
      </c>
    </row>
    <row r="30" spans="1:2" x14ac:dyDescent="0.3">
      <c r="A30" t="s">
        <v>38</v>
      </c>
      <c r="B30">
        <f>'NEWT - UK'!$G$22</f>
        <v>482577.00610843702</v>
      </c>
    </row>
    <row r="31" spans="1:2" x14ac:dyDescent="0.3">
      <c r="A31" t="s">
        <v>39</v>
      </c>
      <c r="B31">
        <f>'NEWT - UK'!$G$23</f>
        <v>4858402.3755983021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2008638.948784329</v>
      </c>
    </row>
    <row r="42" spans="1:2" x14ac:dyDescent="0.3">
      <c r="A42" t="s">
        <v>42</v>
      </c>
      <c r="B42">
        <f>'NEWT - UK'!$G$27</f>
        <v>7064402.855088722</v>
      </c>
    </row>
    <row r="43" spans="1:2" x14ac:dyDescent="0.3">
      <c r="A43" t="s">
        <v>43</v>
      </c>
      <c r="B43">
        <f>'NEWT - UK'!$G$28</f>
        <v>598.94640164500004</v>
      </c>
    </row>
    <row r="44" spans="1:2" x14ac:dyDescent="0.3">
      <c r="A44" t="s">
        <v>44</v>
      </c>
      <c r="B44">
        <f>'NEWT - UK'!$G$29</f>
        <v>459.28900469299998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2022-11-20T18:22:39Z</dcterms:created>
  <dcterms:modified xsi:type="dcterms:W3CDTF">2022-11-20T18:22:39Z</dcterms:modified>
</cp:coreProperties>
</file>