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03E15FD-3E42-4C51-BA3F-351DDB073C1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<sst xmlns="http://schemas.openxmlformats.org/spreadsheetml/2006/main" count="82" uniqueCount="45">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</sst>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10837314.343544422</c:v>
                </c:pt>
                <c:pt idx="1">
                  <c:v>197677.0136450585</c:v>
                </c:pt>
                <c:pt idx="2">
                  <c:v>473860.83113536303</c:v>
                </c:pt>
                <c:pt idx="3">
                  <c:v>14.981851469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52D-4BAF-A7B3-998CA17A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319718</c:v>
                </c:pt>
                <c:pt idx="1">
                  <c:v>6032</c:v>
                </c:pt>
                <c:pt idx="2">
                  <c:v>898190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B4-4E4C-90F4-D61BB897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1194133.066823646</c:v>
                </c:pt>
                <c:pt idx="1">
                  <c:v>4075109.7757139569</c:v>
                </c:pt>
                <c:pt idx="2">
                  <c:v>142382.12259536199</c:v>
                </c:pt>
                <c:pt idx="3">
                  <c:v>5623366.3920565145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50-4FE6-B6C4-33BD1972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1843795.103948161</c:v>
                </c:pt>
                <c:pt idx="1">
                  <c:v>9191133.4104275126</c:v>
                </c:pt>
                <c:pt idx="2">
                  <c:v>1.02827051</c:v>
                </c:pt>
                <c:pt idx="3">
                  <c:v>61.814543297999997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21-4672-98A2-E823C24EE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11508867.170176312</v>
      </c>
      <c r="H4" s="5"/>
      <c r="I4" s="1">
        <v>1223961</v>
      </c>
      <c r="J4" s="5"/>
      <c r="K4" s="3">
        <v>537683.96059241402</v>
      </c>
    </row>
    <row r="5" spans="1:11" x14ac:dyDescent="0.25">
      <c r="E5" s="6" t="s">
        <v>7</v>
      </c>
      <c r="F5" s="6"/>
      <c r="G5" s="2">
        <v>11034991.35718948</v>
      </c>
      <c r="H5" s="4">
        <f>G5/G4</f>
        <v>0.95882515577077665</v>
      </c>
      <c r="I5">
        <v>325750</v>
      </c>
      <c r="J5" s="4">
        <f>I5/I4</f>
        <v>0.26614410099668206</v>
      </c>
      <c r="K5" s="2">
        <v>216044.90452954199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10837314.343544422</v>
      </c>
      <c r="H7" s="4">
        <f>G7/G5</f>
        <v>0.98208634630997982</v>
      </c>
      <c r="I7">
        <v>319718</v>
      </c>
      <c r="J7" s="4">
        <f>I7/I5</f>
        <v>0.98148273215656179</v>
      </c>
      <c r="K7" s="2">
        <v>178057.65964486101</v>
      </c>
    </row>
    <row r="8" spans="1:11" x14ac:dyDescent="0.25">
      <c r="F8" t="s">
        <v>10</v>
      </c>
      <c r="G8" s="2">
        <f>G5-G7</f>
        <v>197677.0136450585</v>
      </c>
      <c r="H8" s="4">
        <f>1-H7</f>
        <v>1.7913653690020181E-2</v>
      </c>
      <c r="I8">
        <f>I5-I7</f>
        <v>6032</v>
      </c>
      <c r="J8" s="4">
        <f>1-J7</f>
        <v>1.8517267843438212E-2</v>
      </c>
      <c r="K8" s="2">
        <f>K5-K7</f>
        <v>37987.244884680986</v>
      </c>
    </row>
    <row r="9" spans="1:11" x14ac:dyDescent="0.25">
      <c r="E9" s="6" t="s">
        <v>11</v>
      </c>
      <c r="F9" s="6"/>
      <c r="G9" s="2">
        <v>473860.83113536303</v>
      </c>
      <c r="H9" s="4">
        <f>1-H5-H10</f>
        <v>4.1173542463267807E-2</v>
      </c>
      <c r="I9">
        <v>898190</v>
      </c>
      <c r="J9" s="4">
        <f>1-J5-J10</f>
        <v>0.73383874159389062</v>
      </c>
      <c r="K9" s="2">
        <v>321366.630055608</v>
      </c>
    </row>
    <row r="10" spans="1:11" x14ac:dyDescent="0.25">
      <c r="E10" s="6" t="s">
        <v>12</v>
      </c>
      <c r="F10" s="6"/>
      <c r="G10" s="2">
        <v>14.981851469</v>
      </c>
      <c r="H10" s="4">
        <f>G10/G4</f>
        <v>1.3017659555428236E-6</v>
      </c>
      <c r="I10">
        <v>21</v>
      </c>
      <c r="J10" s="4">
        <f>I10/I4</f>
        <v>1.7157409427261163E-5</v>
      </c>
      <c r="K10" s="2">
        <v>272.42600726400002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2569946.3470294829</v>
      </c>
      <c r="H13" s="5">
        <f>G13/G5</f>
        <v>0.23289065336287013</v>
      </c>
      <c r="I13" s="1">
        <f>I14+I15</f>
        <v>86075</v>
      </c>
      <c r="J13" s="5">
        <f>I13/I5</f>
        <v>0.26423637759017654</v>
      </c>
      <c r="K13" s="3">
        <f>K14+K15</f>
        <v>34389.272121718001</v>
      </c>
    </row>
    <row r="14" spans="1:11" x14ac:dyDescent="0.25">
      <c r="E14" s="6" t="s">
        <v>15</v>
      </c>
      <c r="F14" s="6"/>
      <c r="G14" s="2">
        <v>2569858.2775574331</v>
      </c>
      <c r="H14" s="4">
        <f>G14/G7</f>
        <v>0.23713054693188335</v>
      </c>
      <c r="I14">
        <v>86073</v>
      </c>
      <c r="J14" s="4">
        <f>I14/I7</f>
        <v>0.26921537104573406</v>
      </c>
      <c r="K14" s="2">
        <v>34389.272121718001</v>
      </c>
    </row>
    <row r="15" spans="1:11" x14ac:dyDescent="0.25">
      <c r="E15" s="6" t="s">
        <v>16</v>
      </c>
      <c r="F15" s="6"/>
      <c r="G15" s="2">
        <v>88.069472050000002</v>
      </c>
      <c r="H15" s="4">
        <f>G15/G8</f>
        <v>4.4552206868186646E-4</v>
      </c>
      <c r="I15">
        <v>2</v>
      </c>
      <c r="J15" s="4">
        <f>I15/I8</f>
        <v>3.3156498673740051E-4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1194133.066823646</v>
      </c>
      <c r="H18" s="4">
        <f>G18/G5</f>
        <v>0.10821332144004339</v>
      </c>
      <c r="I18">
        <v>40990</v>
      </c>
      <c r="J18" s="4">
        <f>I18/I5</f>
        <v>0.12583269378357637</v>
      </c>
      <c r="K18" s="2">
        <v>29921.388398423998</v>
      </c>
    </row>
    <row r="19" spans="2:11" x14ac:dyDescent="0.25">
      <c r="E19" s="6" t="s">
        <v>20</v>
      </c>
      <c r="F19" s="6"/>
      <c r="G19" s="2">
        <v>4075109.7757139569</v>
      </c>
      <c r="H19" s="4">
        <f>G19/G5</f>
        <v>0.36928980221257313</v>
      </c>
      <c r="I19">
        <v>114765</v>
      </c>
      <c r="J19" s="4">
        <f>I19/I5</f>
        <v>0.35231005372217961</v>
      </c>
      <c r="K19" s="2">
        <v>66135.000410474997</v>
      </c>
    </row>
    <row r="20" spans="2:11" x14ac:dyDescent="0.25">
      <c r="E20" s="6" t="s">
        <v>21</v>
      </c>
      <c r="F20" s="6"/>
      <c r="G20" s="2">
        <v>5765748.5146518769</v>
      </c>
      <c r="H20" s="4">
        <f>1-H18-H19</f>
        <v>0.52249687634738351</v>
      </c>
      <c r="I20">
        <v>169995</v>
      </c>
      <c r="J20" s="4">
        <f>1-J18-J19</f>
        <v>0.52185725249424408</v>
      </c>
      <c r="K20" s="2">
        <v>119988.515720643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142382.12259536199</v>
      </c>
      <c r="H22" s="4">
        <f>G22/G20</f>
        <v>2.4694473273251791E-2</v>
      </c>
      <c r="I22">
        <v>6563</v>
      </c>
      <c r="J22" s="4">
        <f>I22/I20</f>
        <v>3.8607017853466277E-2</v>
      </c>
      <c r="K22" s="2">
        <v>7289.8488355999998</v>
      </c>
    </row>
    <row r="23" spans="2:11" x14ac:dyDescent="0.25">
      <c r="F23" t="s">
        <v>24</v>
      </c>
      <c r="G23" s="2">
        <f>G20-G22</f>
        <v>5623366.3920565145</v>
      </c>
      <c r="H23" s="4">
        <f>1-H22</f>
        <v>0.9753055267267482</v>
      </c>
      <c r="I23">
        <f>I20-I22</f>
        <v>163432</v>
      </c>
      <c r="J23" s="4">
        <f>1-J22</f>
        <v>0.96139298214653368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1843795.103948161</v>
      </c>
      <c r="H26" s="4">
        <f>G26/G5</f>
        <v>0.16708622999934639</v>
      </c>
      <c r="I26">
        <v>53942</v>
      </c>
      <c r="J26" s="4">
        <f>I26/I5</f>
        <v>0.16559324635456638</v>
      </c>
      <c r="K26" s="2">
        <v>45169.840525221</v>
      </c>
    </row>
    <row r="27" spans="2:11" x14ac:dyDescent="0.25">
      <c r="E27" s="6" t="s">
        <v>27</v>
      </c>
      <c r="F27" s="6"/>
      <c r="G27" s="2">
        <v>9191133.4104275126</v>
      </c>
      <c r="H27" s="4">
        <f>G27/G5</f>
        <v>0.8329080751331388</v>
      </c>
      <c r="I27">
        <v>271784</v>
      </c>
      <c r="J27" s="4">
        <f>I27/I5</f>
        <v>0.83433307751343055</v>
      </c>
      <c r="K27" s="2">
        <v>170875.064004321</v>
      </c>
    </row>
    <row r="28" spans="2:11" x14ac:dyDescent="0.25">
      <c r="E28" s="6" t="s">
        <v>28</v>
      </c>
      <c r="F28" s="6"/>
      <c r="G28" s="2">
        <v>1.02827051</v>
      </c>
      <c r="H28" s="4">
        <f>G28/G5</f>
        <v>9.3182720014553043E-8</v>
      </c>
      <c r="I28">
        <v>2</v>
      </c>
      <c r="J28" s="4">
        <f>I28/I5</f>
        <v>6.1396776669224866E-6</v>
      </c>
      <c r="K28" s="2">
        <v>0</v>
      </c>
    </row>
    <row r="29" spans="2:11" x14ac:dyDescent="0.25">
      <c r="E29" s="6" t="s">
        <v>29</v>
      </c>
      <c r="F29" s="6"/>
      <c r="G29" s="2">
        <v>61.814543297999997</v>
      </c>
      <c r="H29" s="4">
        <f>G29/G5</f>
        <v>5.6016847949524485E-6</v>
      </c>
      <c r="I29">
        <v>22</v>
      </c>
      <c r="J29" s="4">
        <f>I29/I5</f>
        <v>6.7536454336147357E-5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13040449.787691178</v>
      </c>
      <c r="H4" s="5"/>
      <c r="I4" s="1">
        <v>4074100</v>
      </c>
      <c r="J4" s="5"/>
      <c r="K4" s="3">
        <v>97817340.85275346</v>
      </c>
    </row>
    <row r="5" spans="1:11" x14ac:dyDescent="0.25">
      <c r="E5" s="6" t="s">
        <v>7</v>
      </c>
      <c r="F5" s="6"/>
      <c r="G5" s="2">
        <v>9924804.8790799398</v>
      </c>
      <c r="H5" s="4">
        <f>G5/G4</f>
        <v>0.76107841682331534</v>
      </c>
      <c r="I5">
        <v>382546</v>
      </c>
      <c r="J5" s="4">
        <f>I5/I4</f>
        <v>9.3897057018728067E-2</v>
      </c>
      <c r="K5" s="2">
        <v>3990941.4072907022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9619365.3713832367</v>
      </c>
      <c r="H7" s="4">
        <f>G7/G5</f>
        <v>0.96922463348971977</v>
      </c>
      <c r="I7">
        <v>372150</v>
      </c>
      <c r="J7" s="4">
        <f>I7/I5</f>
        <v>0.97282418323548014</v>
      </c>
      <c r="K7" s="2">
        <v>3697694.8866124302</v>
      </c>
    </row>
    <row r="8" spans="1:11" x14ac:dyDescent="0.25">
      <c r="F8" t="s">
        <v>10</v>
      </c>
      <c r="G8" s="2">
        <f>G5-G7</f>
        <v>305439.50769670308</v>
      </c>
      <c r="H8" s="4">
        <f>1-H7</f>
        <v>3.0775366510280233E-2</v>
      </c>
      <c r="I8">
        <f>I5-I7</f>
        <v>10396</v>
      </c>
      <c r="J8" s="4">
        <f>1-J7</f>
        <v>2.7175816764519856E-2</v>
      </c>
      <c r="K8" s="2">
        <f>K5-K7</f>
        <v>293246.52067827201</v>
      </c>
    </row>
    <row r="9" spans="1:11" x14ac:dyDescent="0.25">
      <c r="E9" s="6" t="s">
        <v>11</v>
      </c>
      <c r="F9" s="6"/>
      <c r="G9" s="2">
        <v>2815063.4933767272</v>
      </c>
      <c r="H9" s="4">
        <f>1-H5-H10</f>
        <v>0.21587165620881055</v>
      </c>
      <c r="I9">
        <v>3667819</v>
      </c>
      <c r="J9" s="4">
        <f>1-J5-J10</f>
        <v>0.90027711641835007</v>
      </c>
      <c r="K9" s="2">
        <v>90100490.238245487</v>
      </c>
    </row>
    <row r="10" spans="1:11" x14ac:dyDescent="0.25">
      <c r="E10" s="6" t="s">
        <v>12</v>
      </c>
      <c r="F10" s="6"/>
      <c r="G10" s="2">
        <v>300581.41523451102</v>
      </c>
      <c r="H10" s="4">
        <f>G10/G4</f>
        <v>2.3049926967874106E-2</v>
      </c>
      <c r="I10">
        <v>23735</v>
      </c>
      <c r="J10" s="4">
        <f>I10/I4</f>
        <v>5.8258265629218724E-3</v>
      </c>
      <c r="K10" s="2">
        <v>3725909.2072172589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1650819.398318609</v>
      </c>
      <c r="H13" s="5">
        <f>G13/G5</f>
        <v>0.16633268043367772</v>
      </c>
      <c r="I13" s="1">
        <f>I14+I15</f>
        <v>47484</v>
      </c>
      <c r="J13" s="5">
        <f>I13/I5</f>
        <v>0.12412624886941701</v>
      </c>
      <c r="K13" s="3">
        <f>K14+K15</f>
        <v>651482.35277395195</v>
      </c>
    </row>
    <row r="14" spans="1:11" x14ac:dyDescent="0.25">
      <c r="E14" s="6" t="s">
        <v>15</v>
      </c>
      <c r="F14" s="6"/>
      <c r="G14" s="2">
        <v>1650731.3288465589</v>
      </c>
      <c r="H14" s="4">
        <f>G14/G7</f>
        <v>0.17160501396041561</v>
      </c>
      <c r="I14">
        <v>47482</v>
      </c>
      <c r="J14" s="4">
        <f>I14/I7</f>
        <v>0.12758833803573827</v>
      </c>
      <c r="K14" s="2">
        <v>651452.10852783697</v>
      </c>
    </row>
    <row r="15" spans="1:11" x14ac:dyDescent="0.25">
      <c r="E15" s="6" t="s">
        <v>16</v>
      </c>
      <c r="F15" s="6"/>
      <c r="G15" s="2">
        <v>88.069472050000002</v>
      </c>
      <c r="H15" s="4">
        <f>G15/G8</f>
        <v>2.8833687139599403E-4</v>
      </c>
      <c r="I15">
        <v>2</v>
      </c>
      <c r="J15" s="4">
        <f>I15/I8</f>
        <v>1.9238168526356292E-4</v>
      </c>
      <c r="K15" s="2">
        <v>30.244246114999999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972430.19883297302</v>
      </c>
      <c r="H18" s="4">
        <f>G18/G5</f>
        <v>9.7979780023959559E-2</v>
      </c>
      <c r="I18">
        <v>36392</v>
      </c>
      <c r="J18" s="4">
        <f>I18/I5</f>
        <v>9.5131043064102097E-2</v>
      </c>
      <c r="K18" s="2">
        <v>660243.08451147203</v>
      </c>
    </row>
    <row r="19" spans="2:11" x14ac:dyDescent="0.25">
      <c r="E19" s="6" t="s">
        <v>20</v>
      </c>
      <c r="F19" s="6"/>
      <c r="G19" s="2">
        <v>3824752.4464342389</v>
      </c>
      <c r="H19" s="4">
        <f>G19/G5</f>
        <v>0.38537306204339256</v>
      </c>
      <c r="I19">
        <v>120211</v>
      </c>
      <c r="J19" s="4">
        <f>I19/I5</f>
        <v>0.31423933330893539</v>
      </c>
      <c r="K19" s="2">
        <v>665185.42369788699</v>
      </c>
    </row>
    <row r="20" spans="2:11" x14ac:dyDescent="0.25">
      <c r="E20" s="6" t="s">
        <v>21</v>
      </c>
      <c r="F20" s="6"/>
      <c r="G20" s="2">
        <v>5116208.8105753977</v>
      </c>
      <c r="H20" s="4">
        <f>1-H18-H19</f>
        <v>0.51664715793264793</v>
      </c>
      <c r="I20">
        <v>225045</v>
      </c>
      <c r="J20" s="4">
        <f>1-J18-J19</f>
        <v>0.59062962362696247</v>
      </c>
      <c r="K20" s="2">
        <v>2203215.649484084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142510.399131282</v>
      </c>
      <c r="H22" s="4">
        <f>G22/G20</f>
        <v>2.7854687798650361E-2</v>
      </c>
      <c r="I22">
        <v>10907</v>
      </c>
      <c r="J22" s="4">
        <f>I22/I20</f>
        <v>4.8465862383078942E-2</v>
      </c>
      <c r="K22" s="2">
        <v>388817.24782151502</v>
      </c>
    </row>
    <row r="23" spans="2:11" x14ac:dyDescent="0.25">
      <c r="F23" t="s">
        <v>24</v>
      </c>
      <c r="G23" s="2">
        <f>G20-G22</f>
        <v>4973698.4114441155</v>
      </c>
      <c r="H23" s="4">
        <f>1-H22</f>
        <v>0.97214531220134959</v>
      </c>
      <c r="I23">
        <f>I20-I22</f>
        <v>214138</v>
      </c>
      <c r="J23" s="4">
        <f>1-J22</f>
        <v>0.95153413761692107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1494612.27217617</v>
      </c>
      <c r="H26" s="4">
        <f>G26/G5</f>
        <v>0.15059361774724636</v>
      </c>
      <c r="I26">
        <v>59480</v>
      </c>
      <c r="J26" s="4">
        <f>I26/I5</f>
        <v>0.15548456917599451</v>
      </c>
      <c r="K26" s="2">
        <v>382651.04721787397</v>
      </c>
    </row>
    <row r="27" spans="2:11" x14ac:dyDescent="0.25">
      <c r="E27" s="6" t="s">
        <v>27</v>
      </c>
      <c r="F27" s="6"/>
      <c r="G27" s="2">
        <v>8414922.9925969206</v>
      </c>
      <c r="H27" s="4">
        <f>G27/G5</f>
        <v>0.84786785182390512</v>
      </c>
      <c r="I27">
        <v>321734</v>
      </c>
      <c r="J27" s="4">
        <f>I27/I5</f>
        <v>0.8410334966252424</v>
      </c>
      <c r="K27" s="2">
        <v>3607892.4444925478</v>
      </c>
    </row>
    <row r="28" spans="2:11" x14ac:dyDescent="0.25">
      <c r="E28" s="6" t="s">
        <v>28</v>
      </c>
      <c r="F28" s="6"/>
      <c r="G28" s="2">
        <v>2150.679012948</v>
      </c>
      <c r="H28" s="4">
        <f>G28/G5</f>
        <v>2.1669735971145609E-4</v>
      </c>
      <c r="I28">
        <v>66</v>
      </c>
      <c r="J28" s="4">
        <f>I28/I5</f>
        <v>1.7252827110987961E-4</v>
      </c>
      <c r="K28" s="2">
        <v>104.874999417</v>
      </c>
    </row>
    <row r="29" spans="2:11" x14ac:dyDescent="0.25">
      <c r="E29" s="6" t="s">
        <v>29</v>
      </c>
      <c r="F29" s="6"/>
      <c r="G29" s="2">
        <v>2399.686727408</v>
      </c>
      <c r="H29" s="4">
        <f>G29/G5</f>
        <v>2.4178679144274103E-4</v>
      </c>
      <c r="I29">
        <v>432</v>
      </c>
      <c r="J29" s="4">
        <f>I29/I5</f>
        <v>1.1292759563555756E-3</v>
      </c>
      <c r="K29" s="2">
        <v>23.753189909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10837314.343544422</v>
      </c>
    </row>
    <row r="3" spans="1:2" x14ac:dyDescent="0.25">
      <c r="A3" t="s">
        <v>32</v>
      </c>
      <c r="B3">
        <f>'NEWT - UK'!$G$8</f>
        <v>197677.0136450585</v>
      </c>
    </row>
    <row r="4" spans="1:2" x14ac:dyDescent="0.25">
      <c r="A4" t="s">
        <v>33</v>
      </c>
      <c r="B4">
        <f>'NEWT - UK'!$G$9</f>
        <v>473860.83113536303</v>
      </c>
    </row>
    <row r="5" spans="1:2" x14ac:dyDescent="0.25">
      <c r="A5" t="s">
        <v>34</v>
      </c>
      <c r="B5">
        <f>'NEWT - UK'!$G$10</f>
        <v>14.981851469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319718</v>
      </c>
    </row>
    <row r="16" spans="1:2" x14ac:dyDescent="0.25">
      <c r="A16" t="s">
        <v>32</v>
      </c>
      <c r="B16">
        <f>'NEWT - UK'!$I$8</f>
        <v>6032</v>
      </c>
    </row>
    <row r="17" spans="1:2" x14ac:dyDescent="0.25">
      <c r="A17" t="s">
        <v>33</v>
      </c>
      <c r="B17">
        <f>'NEWT - UK'!$I$9</f>
        <v>898190</v>
      </c>
    </row>
    <row r="18" spans="1:2" x14ac:dyDescent="0.25">
      <c r="A18" t="s">
        <v>34</v>
      </c>
      <c r="B18">
        <f>'NEWT - UK'!$I$10</f>
        <v>21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1194133.066823646</v>
      </c>
    </row>
    <row r="28" spans="1:2" x14ac:dyDescent="0.25">
      <c r="A28" t="s">
        <v>37</v>
      </c>
      <c r="B28">
        <f>'NEWT - UK'!$G$19</f>
        <v>4075109.7757139569</v>
      </c>
    </row>
    <row r="29" spans="1:2" x14ac:dyDescent="0.25">
      <c r="A29" t="s">
        <v>38</v>
      </c>
      <c r="B29">
        <f>'NEWT - UK'!$G$22</f>
        <v>142382.12259536199</v>
      </c>
    </row>
    <row r="30" spans="1:2" x14ac:dyDescent="0.25">
      <c r="A30" t="s">
        <v>39</v>
      </c>
      <c r="B30">
        <f>'NEWT - UK'!$G$23</f>
        <v>5623366.3920565145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1843795.103948161</v>
      </c>
    </row>
    <row r="41" spans="1:2" x14ac:dyDescent="0.25">
      <c r="A41" t="s">
        <v>42</v>
      </c>
      <c r="B41">
        <f>'NEWT - UK'!$G$27</f>
        <v>9191133.4104275126</v>
      </c>
    </row>
    <row r="42" spans="1:2" x14ac:dyDescent="0.25">
      <c r="A42" t="s">
        <v>43</v>
      </c>
      <c r="B42">
        <f>'NEWT - UK'!$G$28</f>
        <v>1.02827051</v>
      </c>
    </row>
    <row r="43" spans="1:2" x14ac:dyDescent="0.25">
      <c r="A43" t="s">
        <v>44</v>
      </c>
      <c r="B43">
        <f>'NEWT - UK'!$G$29</f>
        <v>61.814543297999997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2025-07-15T14:57:19Z</dcterms:created>
  <dcterms:modified xsi:type="dcterms:W3CDTF">2025-07-15T14:57:19Z</dcterms:modified>
</cp:coreProperties>
</file>