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795711A8-9256-4CB8-87D7-17770FA58962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Chart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J13" i="5"/>
  <c r="I13" i="5"/>
  <c r="G13" i="5"/>
  <c r="H13" i="5" s="1"/>
  <c r="J10" i="5"/>
  <c r="H10" i="5"/>
  <c r="J9" i="5"/>
  <c r="K8" i="5"/>
  <c r="I8" i="5"/>
  <c r="J15" i="5" s="1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1" i="3" s="1"/>
  <c r="J22" i="2"/>
  <c r="J23" i="2" s="1"/>
  <c r="H22" i="2"/>
  <c r="H23" i="2" s="1"/>
  <c r="J19" i="2"/>
  <c r="H19" i="2"/>
  <c r="J18" i="2"/>
  <c r="J20" i="2" s="1"/>
  <c r="H18" i="2"/>
  <c r="H20" i="2" s="1"/>
  <c r="J14" i="2"/>
  <c r="H14" i="2"/>
  <c r="K13" i="2"/>
  <c r="J13" i="2"/>
  <c r="I13" i="2"/>
  <c r="H13" i="2"/>
  <c r="G13" i="2"/>
  <c r="J10" i="2"/>
  <c r="H10" i="2"/>
  <c r="J9" i="2"/>
  <c r="H9" i="2"/>
  <c r="K8" i="2"/>
  <c r="J8" i="2"/>
  <c r="I8" i="2"/>
  <c r="J15" i="2" s="1"/>
  <c r="H8" i="2"/>
  <c r="G8" i="2"/>
  <c r="B4" i="3" s="1"/>
  <c r="J7" i="2"/>
  <c r="H7" i="2"/>
  <c r="J5" i="2"/>
  <c r="H5" i="2"/>
  <c r="B17" i="3" l="1"/>
  <c r="H15" i="2"/>
</calcChain>
</file>

<file path=xl/sharedStrings.xml><?xml version="1.0" encoding="utf-8"?>
<sst xmlns="http://schemas.openxmlformats.org/spreadsheetml/2006/main" count="84" uniqueCount="47">
  <si>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10 February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</si>
  <si>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</si>
  <si>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</si>
  <si>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</si>
  <si>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</si>
  <si>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</si>
  <si>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</si>
  <si>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</si>
  <si>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</si>
  <si>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</si>
  <si>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</si>
  <si>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</si>
  <si>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</si>
  <si>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</si>
  <si>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</si>
  <si>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</si>
  <si>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</si>
  <si>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</si>
  <si>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</si>
  <si>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</si>
  <si>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</si>
  <si>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</si>
  <si>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</si>
  <si>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</si>
  <si>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</si>
  <si>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</si>
  <si>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</si>
  <si>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</si>
  <si>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</si>
  <si>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</si>
  <si>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</si>
  <si>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</si>
  <si>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</si>
  <si>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</si>
  <si>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</si>
  <si>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</si>
  <si>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</si>
  <si>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</si>
  <si>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</si>
  <si>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</si>
  <si>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</si>
  <si>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</si>
  <si>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</si>
  <si>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</si>
  <si>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</si>
  <si>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t>SFTR Public Data</t>
  </si>
  <si>
    <t>for week ending 10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</si>
</sst>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6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'Charts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'Charts - UK'!$B$3:$B$6</c:f>
              <c:numCache>
                <c:formatCode>General</c:formatCode>
                <c:ptCount val="4"/>
                <c:pt idx="0">
                  <c:v>9187141.2837380115</c:v>
                </c:pt>
                <c:pt idx="1">
                  <c:v>322273.75468240678</c:v>
                </c:pt>
                <c:pt idx="2">
                  <c:v>405033.54454200401</c:v>
                </c:pt>
                <c:pt idx="3">
                  <c:v>16.286870845999999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3E4-44C5-82F2-2FBF394F8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'Charts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'Charts - UK'!$B$16:$B$19</c:f>
              <c:numCache>
                <c:formatCode>General</c:formatCode>
                <c:ptCount val="4"/>
                <c:pt idx="0">
                  <c:v>294858</c:v>
                </c:pt>
                <c:pt idx="1">
                  <c:v>12122</c:v>
                </c:pt>
                <c:pt idx="2">
                  <c:v>697736</c:v>
                </c:pt>
                <c:pt idx="3">
                  <c:v>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6B-4723-8789-9F77E9D81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'Charts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'Charts - UK'!$B$28:$B$31</c:f>
              <c:numCache>
                <c:formatCode>General</c:formatCode>
                <c:ptCount val="4"/>
                <c:pt idx="0">
                  <c:v>1095505.9156733099</c:v>
                </c:pt>
                <c:pt idx="1">
                  <c:v>2713307.7289532218</c:v>
                </c:pt>
                <c:pt idx="2">
                  <c:v>404801.38522039697</c:v>
                </c:pt>
                <c:pt idx="3">
                  <c:v>5295800.0085734883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A90-4FA5-8515-B28B2B658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'Charts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'Charts - UK'!$B$41:$B$44</c:f>
              <c:numCache>
                <c:formatCode>General</c:formatCode>
                <c:ptCount val="4"/>
                <c:pt idx="0">
                  <c:v>1772136.979202915</c:v>
                </c:pt>
                <c:pt idx="1">
                  <c:v>7704791.8427091353</c:v>
                </c:pt>
                <c:pt idx="2">
                  <c:v>4740.5784857030003</c:v>
                </c:pt>
                <c:pt idx="3">
                  <c:v>27745.638022665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4EC-4294-81FB-80589971E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9914464.8698332682</v>
      </c>
      <c r="H4" s="5"/>
      <c r="I4" s="1">
        <v>1004731</v>
      </c>
      <c r="J4" s="5"/>
      <c r="K4" s="3">
        <v>1377909.494315563</v>
      </c>
    </row>
    <row r="5" spans="1:11">
      <c r="E5" s="6" t="s">
        <v>7</v>
      </c>
      <c r="F5" s="6"/>
      <c r="G5" s="2">
        <v>9509415.0384204183</v>
      </c>
      <c r="H5" s="4">
        <f>G5/G4</f>
        <v>0.95914556794232086</v>
      </c>
      <c r="I5">
        <v>306980</v>
      </c>
      <c r="J5" s="4">
        <f>I5/I4</f>
        <v>0.30553451620383965</v>
      </c>
      <c r="K5" s="2">
        <v>1073363.0375933431</v>
      </c>
    </row>
    <row r="6" spans="1:11">
      <c r="F6" t="s">
        <v>8</v>
      </c>
    </row>
    <row r="7" spans="1:11">
      <c r="F7" t="s">
        <v>9</v>
      </c>
      <c r="G7" s="2">
        <v>9187141.2837380115</v>
      </c>
      <c r="H7" s="4">
        <f>G7/G5</f>
        <v>0.96611003375282911</v>
      </c>
      <c r="I7">
        <v>294858</v>
      </c>
      <c r="J7" s="4">
        <f>I7/I5</f>
        <v>0.96051208547788125</v>
      </c>
      <c r="K7" s="2">
        <v>1055252.1883840449</v>
      </c>
    </row>
    <row r="8" spans="1:11">
      <c r="F8" t="s">
        <v>10</v>
      </c>
      <c r="G8" s="2">
        <f>G5-G7</f>
        <v>322273.75468240678</v>
      </c>
      <c r="H8" s="4">
        <f>1-H7</f>
        <v>3.3889966247170888E-2</v>
      </c>
      <c r="I8">
        <f>I5-I7</f>
        <v>12122</v>
      </c>
      <c r="J8" s="4">
        <f>1-J7</f>
        <v>3.948791452211875E-2</v>
      </c>
      <c r="K8" s="2">
        <f>K5-K7</f>
        <v>18110.849209298147</v>
      </c>
    </row>
    <row r="9" spans="1:11">
      <c r="E9" s="6" t="s">
        <v>11</v>
      </c>
      <c r="F9" s="6"/>
      <c r="G9" s="2">
        <v>405033.54454200401</v>
      </c>
      <c r="H9" s="4">
        <f>1-H5-H10</f>
        <v>4.085278931941138E-2</v>
      </c>
      <c r="I9">
        <v>697736</v>
      </c>
      <c r="J9" s="4">
        <f>1-J5-J10</f>
        <v>0.69445055442700587</v>
      </c>
      <c r="K9" s="2">
        <v>304495.414894049</v>
      </c>
    </row>
    <row r="10" spans="1:11">
      <c r="E10" s="6" t="s">
        <v>12</v>
      </c>
      <c r="F10" s="6"/>
      <c r="G10" s="2">
        <v>16.286870845999999</v>
      </c>
      <c r="H10" s="4">
        <f>G10/G4</f>
        <v>1.6427382677562401E-6</v>
      </c>
      <c r="I10">
        <v>15</v>
      </c>
      <c r="J10" s="4">
        <f>I10/I4</f>
        <v>1.4929369154529919E-5</v>
      </c>
      <c r="K10" s="2">
        <v>51.041828170999999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2627672.6046868712</v>
      </c>
      <c r="H13" s="5">
        <f>G13/G5</f>
        <v>0.27632326426708853</v>
      </c>
      <c r="I13" s="1">
        <f>I14+I15</f>
        <v>93010</v>
      </c>
      <c r="J13" s="5">
        <f>I13/I5</f>
        <v>0.30298390774643297</v>
      </c>
      <c r="K13" s="3">
        <f>K14+K15</f>
        <v>36981.409120092001</v>
      </c>
    </row>
    <row r="14" spans="1:11">
      <c r="E14" s="6" t="s">
        <v>15</v>
      </c>
      <c r="F14" s="6"/>
      <c r="G14" s="2">
        <v>2517230.7854729812</v>
      </c>
      <c r="H14" s="4">
        <f>G14/G7</f>
        <v>0.27399500102699897</v>
      </c>
      <c r="I14">
        <v>87622</v>
      </c>
      <c r="J14" s="4">
        <f>I14/I7</f>
        <v>0.29716677180201995</v>
      </c>
      <c r="K14" s="2">
        <v>36362.891498302</v>
      </c>
    </row>
    <row r="15" spans="1:11">
      <c r="E15" s="6" t="s">
        <v>16</v>
      </c>
      <c r="F15" s="6"/>
      <c r="G15" s="2">
        <v>110441.81921389</v>
      </c>
      <c r="H15" s="4">
        <f>G15/G8</f>
        <v>0.34269566667855972</v>
      </c>
      <c r="I15">
        <v>5388</v>
      </c>
      <c r="J15" s="4">
        <f>I15/I8</f>
        <v>0.44448110872793267</v>
      </c>
      <c r="K15" s="2">
        <v>618.51762179000002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1095505.9156733099</v>
      </c>
      <c r="H18" s="4">
        <f>G18/G5</f>
        <v>0.11520224022689006</v>
      </c>
      <c r="I18">
        <v>37205</v>
      </c>
      <c r="J18" s="4">
        <f>I18/I5</f>
        <v>0.1211968206397811</v>
      </c>
      <c r="K18" s="2">
        <v>220399.38282428199</v>
      </c>
    </row>
    <row r="19" spans="2:11">
      <c r="E19" s="6" t="s">
        <v>20</v>
      </c>
      <c r="F19" s="6"/>
      <c r="G19" s="2">
        <v>2713307.7289532218</v>
      </c>
      <c r="H19" s="4">
        <f>G19/G5</f>
        <v>0.28532856311253418</v>
      </c>
      <c r="I19">
        <v>98126</v>
      </c>
      <c r="J19" s="4">
        <f>I19/I5</f>
        <v>0.31964948856603037</v>
      </c>
      <c r="K19" s="2">
        <v>44498.221230354</v>
      </c>
    </row>
    <row r="20" spans="2:11">
      <c r="E20" s="6" t="s">
        <v>21</v>
      </c>
      <c r="F20" s="6"/>
      <c r="G20" s="2">
        <v>5700601.3937938856</v>
      </c>
      <c r="H20" s="4">
        <f>1-H18-H19</f>
        <v>0.59946919666057574</v>
      </c>
      <c r="I20">
        <v>171649</v>
      </c>
      <c r="J20" s="4">
        <f>1-J18-J19</f>
        <v>0.55915369079418853</v>
      </c>
      <c r="K20" s="2">
        <v>808465.43353870697</v>
      </c>
    </row>
    <row r="21" spans="2:11">
      <c r="F21" t="s">
        <v>22</v>
      </c>
    </row>
    <row r="22" spans="2:11">
      <c r="F22" t="s">
        <v>23</v>
      </c>
      <c r="G22" s="2">
        <v>404801.38522039697</v>
      </c>
      <c r="H22" s="4">
        <f>G22/G20</f>
        <v>7.1010294749093483E-2</v>
      </c>
      <c r="I22">
        <v>20588</v>
      </c>
      <c r="J22" s="4">
        <f>I22/I20</f>
        <v>0.11994244067836107</v>
      </c>
      <c r="K22" s="2">
        <v>4647.9428694280004</v>
      </c>
    </row>
    <row r="23" spans="2:11">
      <c r="F23" t="s">
        <v>24</v>
      </c>
      <c r="G23" s="2">
        <f>G20-G22</f>
        <v>5295800.0085734883</v>
      </c>
      <c r="H23" s="4">
        <f>1-H22</f>
        <v>0.92898970525090652</v>
      </c>
      <c r="I23">
        <f>I20-I22</f>
        <v>151061</v>
      </c>
      <c r="J23" s="4">
        <f>1-J22</f>
        <v>0.88005755932163887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1772136.979202915</v>
      </c>
      <c r="H26" s="4">
        <f>G26/G5</f>
        <v>0.18635604525021127</v>
      </c>
      <c r="I26">
        <v>53717</v>
      </c>
      <c r="J26" s="4">
        <f>I26/I5</f>
        <v>0.17498534106456445</v>
      </c>
      <c r="K26" s="2">
        <v>261260.81024204899</v>
      </c>
    </row>
    <row r="27" spans="2:11">
      <c r="E27" s="6" t="s">
        <v>27</v>
      </c>
      <c r="F27" s="6"/>
      <c r="G27" s="2">
        <v>7704791.8427091353</v>
      </c>
      <c r="H27" s="4">
        <f>G27/G5</f>
        <v>0.81022773867581199</v>
      </c>
      <c r="I27">
        <v>252057</v>
      </c>
      <c r="J27" s="4">
        <f>I27/I5</f>
        <v>0.82108606423871267</v>
      </c>
      <c r="K27" s="2">
        <v>812102.22735129402</v>
      </c>
    </row>
    <row r="28" spans="2:11">
      <c r="E28" s="6" t="s">
        <v>28</v>
      </c>
      <c r="F28" s="6"/>
      <c r="G28" s="2">
        <v>4740.5784857030003</v>
      </c>
      <c r="H28" s="4">
        <f>G28/G5</f>
        <v>4.9851420582127043E-4</v>
      </c>
      <c r="I28">
        <v>86</v>
      </c>
      <c r="J28" s="4">
        <f>I28/I5</f>
        <v>2.8014854387908009E-4</v>
      </c>
      <c r="K28" s="2">
        <v>0</v>
      </c>
    </row>
    <row r="29" spans="2:11">
      <c r="E29" s="6" t="s">
        <v>29</v>
      </c>
      <c r="F29" s="6"/>
      <c r="G29" s="2">
        <v>27745.638022665</v>
      </c>
      <c r="H29" s="4">
        <f>G29/G5</f>
        <v>2.9177018681554728E-3</v>
      </c>
      <c r="I29">
        <v>1120</v>
      </c>
      <c r="J29" s="4">
        <f>I29/I5</f>
        <v>3.6484461528438336E-3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11482489.136252051</v>
      </c>
      <c r="H4" s="5"/>
      <c r="I4" s="1">
        <v>4831031</v>
      </c>
      <c r="J4" s="5"/>
      <c r="K4" s="3">
        <v>505830307.04109818</v>
      </c>
    </row>
    <row r="5" spans="1:11">
      <c r="E5" s="6" t="s">
        <v>7</v>
      </c>
      <c r="F5" s="6"/>
      <c r="G5" s="2">
        <v>9284219.8758905753</v>
      </c>
      <c r="H5" s="4">
        <f>G5/G4</f>
        <v>0.80855464052465864</v>
      </c>
      <c r="I5">
        <v>446921</v>
      </c>
      <c r="J5" s="4">
        <f>I5/I4</f>
        <v>9.2510480682073862E-2</v>
      </c>
      <c r="K5" s="2">
        <v>10446842.197169123</v>
      </c>
    </row>
    <row r="6" spans="1:11">
      <c r="F6" t="s">
        <v>8</v>
      </c>
    </row>
    <row r="7" spans="1:11">
      <c r="F7" t="s">
        <v>9</v>
      </c>
      <c r="G7" s="2">
        <v>8885744.5284226686</v>
      </c>
      <c r="H7" s="4">
        <f>G7/G5</f>
        <v>0.95708036293898269</v>
      </c>
      <c r="I7">
        <v>431262</v>
      </c>
      <c r="J7" s="4">
        <f>I7/I5</f>
        <v>0.96496248777748195</v>
      </c>
      <c r="K7" s="2">
        <v>10249860.762011807</v>
      </c>
    </row>
    <row r="8" spans="1:11">
      <c r="F8" t="s">
        <v>10</v>
      </c>
      <c r="G8" s="2">
        <f>G5-G7</f>
        <v>398475.34746790677</v>
      </c>
      <c r="H8" s="4">
        <f>1-H7</f>
        <v>4.2919637061017313E-2</v>
      </c>
      <c r="I8">
        <f>I5-I7</f>
        <v>15659</v>
      </c>
      <c r="J8" s="4">
        <f>1-J7</f>
        <v>3.5037512222518052E-2</v>
      </c>
      <c r="K8" s="2">
        <f>K5-K7</f>
        <v>196981.43515731581</v>
      </c>
    </row>
    <row r="9" spans="1:11">
      <c r="E9" s="6" t="s">
        <v>11</v>
      </c>
      <c r="F9" s="6"/>
      <c r="G9" s="2">
        <v>1952138.7467814069</v>
      </c>
      <c r="H9" s="4">
        <f>1-H5-H10</f>
        <v>0.17001006694778348</v>
      </c>
      <c r="I9">
        <v>4364033</v>
      </c>
      <c r="J9" s="4">
        <f>1-J5-J10</f>
        <v>0.90333367763527073</v>
      </c>
      <c r="K9" s="2">
        <v>491487614.09648275</v>
      </c>
    </row>
    <row r="10" spans="1:11">
      <c r="E10" s="6" t="s">
        <v>12</v>
      </c>
      <c r="F10" s="6"/>
      <c r="G10" s="2">
        <v>246130.51358006799</v>
      </c>
      <c r="H10" s="4">
        <f>G10/G4</f>
        <v>2.1435292527557867E-2</v>
      </c>
      <c r="I10">
        <v>20077</v>
      </c>
      <c r="J10" s="4">
        <f>I10/I4</f>
        <v>4.1558416826553172E-3</v>
      </c>
      <c r="K10" s="2">
        <v>3895850.7474462958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1610924.494370888</v>
      </c>
      <c r="H13" s="5">
        <f>G13/G5</f>
        <v>0.17351210073709747</v>
      </c>
      <c r="I13" s="1">
        <f>I14+I15</f>
        <v>51550</v>
      </c>
      <c r="J13" s="5">
        <f>I13/I5</f>
        <v>0.11534477010478363</v>
      </c>
      <c r="K13" s="3">
        <f>K14+K15</f>
        <v>1484258.503960052</v>
      </c>
    </row>
    <row r="14" spans="1:11">
      <c r="E14" s="6" t="s">
        <v>15</v>
      </c>
      <c r="F14" s="6"/>
      <c r="G14" s="2">
        <v>1537474.736405558</v>
      </c>
      <c r="H14" s="4">
        <f>G14/G7</f>
        <v>0.17302711455271594</v>
      </c>
      <c r="I14">
        <v>48194</v>
      </c>
      <c r="J14" s="4">
        <f>I14/I7</f>
        <v>0.111751093302911</v>
      </c>
      <c r="K14" s="2">
        <v>1483988.223457915</v>
      </c>
    </row>
    <row r="15" spans="1:11">
      <c r="E15" s="6" t="s">
        <v>16</v>
      </c>
      <c r="F15" s="6"/>
      <c r="G15" s="2">
        <v>73449.757965330005</v>
      </c>
      <c r="H15" s="4">
        <f>G15/G8</f>
        <v>0.18432698141067724</v>
      </c>
      <c r="I15">
        <v>3356</v>
      </c>
      <c r="J15" s="4">
        <f>I15/I8</f>
        <v>0.21431764480490453</v>
      </c>
      <c r="K15" s="2">
        <v>270.28050213699998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793716.08449501602</v>
      </c>
      <c r="H18" s="4">
        <f>G18/G5</f>
        <v>8.5490875389126864E-2</v>
      </c>
      <c r="I18">
        <v>27299</v>
      </c>
      <c r="J18" s="4">
        <f>I18/I5</f>
        <v>6.1082383687497341E-2</v>
      </c>
      <c r="K18" s="2">
        <v>1401871.7250924271</v>
      </c>
    </row>
    <row r="19" spans="2:11">
      <c r="E19" s="6" t="s">
        <v>20</v>
      </c>
      <c r="F19" s="6"/>
      <c r="G19" s="2">
        <v>2279670.0962321251</v>
      </c>
      <c r="H19" s="4">
        <f>G19/G5</f>
        <v>0.24554245016880871</v>
      </c>
      <c r="I19">
        <v>96473</v>
      </c>
      <c r="J19" s="4">
        <f>I19/I5</f>
        <v>0.2158614162234489</v>
      </c>
      <c r="K19" s="2">
        <v>1643058.189644367</v>
      </c>
    </row>
    <row r="20" spans="2:11">
      <c r="E20" s="6" t="s">
        <v>21</v>
      </c>
      <c r="F20" s="6"/>
      <c r="G20" s="2">
        <v>6197836.955156873</v>
      </c>
      <c r="H20" s="4">
        <f>1-H18-H19</f>
        <v>0.66896667444206448</v>
      </c>
      <c r="I20">
        <v>322192</v>
      </c>
      <c r="J20" s="4">
        <f>1-J18-J19</f>
        <v>0.7230562000890538</v>
      </c>
      <c r="K20" s="2">
        <v>6826377.42100552</v>
      </c>
    </row>
    <row r="21" spans="2:11">
      <c r="F21" t="s">
        <v>22</v>
      </c>
    </row>
    <row r="22" spans="2:11">
      <c r="F22" t="s">
        <v>23</v>
      </c>
      <c r="G22" s="2">
        <v>836924.59335831203</v>
      </c>
      <c r="H22" s="4">
        <f>G22/G20</f>
        <v>0.13503494838823632</v>
      </c>
      <c r="I22">
        <v>86918</v>
      </c>
      <c r="J22" s="4">
        <f>I22/I20</f>
        <v>0.26977081988379598</v>
      </c>
      <c r="K22" s="2">
        <v>613921.09249890898</v>
      </c>
    </row>
    <row r="23" spans="2:11">
      <c r="F23" t="s">
        <v>24</v>
      </c>
      <c r="G23" s="2">
        <f>G20-G22</f>
        <v>5360912.3617985612</v>
      </c>
      <c r="H23" s="4">
        <f>1-H22</f>
        <v>0.86496505161176374</v>
      </c>
      <c r="I23">
        <f>I20-I22</f>
        <v>235274</v>
      </c>
      <c r="J23" s="4">
        <f>1-J22</f>
        <v>0.73022918011620397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1446550.1537899571</v>
      </c>
      <c r="H26" s="4">
        <f>G26/G5</f>
        <v>0.15580739934287682</v>
      </c>
      <c r="I26">
        <v>57513</v>
      </c>
      <c r="J26" s="4">
        <f>I26/I5</f>
        <v>0.1286871729008035</v>
      </c>
      <c r="K26" s="2">
        <v>1039880.342115769</v>
      </c>
    </row>
    <row r="27" spans="2:11">
      <c r="E27" s="6" t="s">
        <v>27</v>
      </c>
      <c r="F27" s="6"/>
      <c r="G27" s="2">
        <v>7797107.3266442586</v>
      </c>
      <c r="H27" s="4">
        <f>G27/G5</f>
        <v>0.83982363955984318</v>
      </c>
      <c r="I27">
        <v>387965</v>
      </c>
      <c r="J27" s="4">
        <f>I27/I5</f>
        <v>0.86808406854902764</v>
      </c>
      <c r="K27" s="2">
        <v>9305290.9730581362</v>
      </c>
    </row>
    <row r="28" spans="2:11">
      <c r="E28" s="6" t="s">
        <v>28</v>
      </c>
      <c r="F28" s="6"/>
      <c r="G28" s="2">
        <v>8471.3967610670006</v>
      </c>
      <c r="H28" s="4">
        <f>G28/G5</f>
        <v>9.1245111321261061E-4</v>
      </c>
      <c r="I28">
        <v>186</v>
      </c>
      <c r="J28" s="4">
        <f>I28/I5</f>
        <v>4.1618093578059656E-4</v>
      </c>
      <c r="K28" s="2">
        <v>101523.420050089</v>
      </c>
    </row>
    <row r="29" spans="2:11">
      <c r="E29" s="6" t="s">
        <v>29</v>
      </c>
      <c r="F29" s="6"/>
      <c r="G29" s="2">
        <v>32090.998695294002</v>
      </c>
      <c r="H29" s="4">
        <f>G29/G5</f>
        <v>3.4565099840675327E-3</v>
      </c>
      <c r="I29">
        <v>1257</v>
      </c>
      <c r="J29" s="4">
        <f>I29/I5</f>
        <v>2.8125776143882253E-3</v>
      </c>
      <c r="K29" s="2">
        <v>147.46194513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T12" sqref="T12"/>
    </sheetView>
  </sheetViews>
  <sheetFormatPr defaultRowHeight="30" customHeight="1"/>
  <cols>
    <col min="5" max="5" width="44" customWidth="1"/>
  </cols>
  <sheetData>
    <row r="1" spans="1:5" ht="30" customHeight="1">
      <c r="E1" s="17" t="s">
        <v>45</v>
      </c>
    </row>
    <row r="2" spans="1:5">
      <c r="A2" t="s">
        <v>30</v>
      </c>
      <c r="E2" t="s">
        <v>46</v>
      </c>
    </row>
    <row r="3" spans="1:5">
      <c r="A3" t="s">
        <v>31</v>
      </c>
      <c r="B3">
        <f>'NEWT - UK'!$G$7</f>
        <v>9187141.2837380115</v>
      </c>
    </row>
    <row r="4" spans="1:5">
      <c r="A4" t="s">
        <v>32</v>
      </c>
      <c r="B4">
        <f>'NEWT - UK'!$G$8</f>
        <v>322273.75468240678</v>
      </c>
    </row>
    <row r="5" spans="1:5">
      <c r="A5" t="s">
        <v>33</v>
      </c>
      <c r="B5">
        <f>'NEWT - UK'!$G$9</f>
        <v>405033.54454200401</v>
      </c>
    </row>
    <row r="6" spans="1:5">
      <c r="A6" t="s">
        <v>34</v>
      </c>
      <c r="B6">
        <f>'NEWT - UK'!$G$10</f>
        <v>16.286870845999999</v>
      </c>
    </row>
    <row r="15" spans="1:5">
      <c r="A15" t="s">
        <v>35</v>
      </c>
    </row>
    <row r="16" spans="1:5">
      <c r="A16" t="s">
        <v>31</v>
      </c>
      <c r="B16">
        <f>'NEWT - UK'!$I$7</f>
        <v>294858</v>
      </c>
    </row>
    <row r="17" spans="1:2">
      <c r="A17" t="s">
        <v>32</v>
      </c>
      <c r="B17">
        <f>'NEWT - UK'!$I$8</f>
        <v>12122</v>
      </c>
    </row>
    <row r="18" spans="1:2">
      <c r="A18" t="s">
        <v>33</v>
      </c>
      <c r="B18">
        <f>'NEWT - UK'!$I$9</f>
        <v>697736</v>
      </c>
    </row>
    <row r="19" spans="1:2">
      <c r="A19" t="s">
        <v>34</v>
      </c>
      <c r="B19">
        <f>'NEWT - UK'!$I$10</f>
        <v>15</v>
      </c>
    </row>
    <row r="27" spans="1:2">
      <c r="A27" t="s">
        <v>18</v>
      </c>
    </row>
    <row r="28" spans="1:2">
      <c r="A28" t="s">
        <v>36</v>
      </c>
      <c r="B28">
        <f>'NEWT - UK'!$G$18</f>
        <v>1095505.9156733099</v>
      </c>
    </row>
    <row r="29" spans="1:2">
      <c r="A29" t="s">
        <v>37</v>
      </c>
      <c r="B29">
        <f>'NEWT - UK'!$G$19</f>
        <v>2713307.7289532218</v>
      </c>
    </row>
    <row r="30" spans="1:2">
      <c r="A30" t="s">
        <v>38</v>
      </c>
      <c r="B30">
        <f>'NEWT - UK'!$G$22</f>
        <v>404801.38522039697</v>
      </c>
    </row>
    <row r="31" spans="1:2">
      <c r="A31" t="s">
        <v>39</v>
      </c>
      <c r="B31">
        <f>'NEWT - UK'!$G$23</f>
        <v>5295800.0085734883</v>
      </c>
    </row>
    <row r="40" spans="1:2">
      <c r="A40" t="s">
        <v>40</v>
      </c>
    </row>
    <row r="41" spans="1:2">
      <c r="A41" t="s">
        <v>41</v>
      </c>
      <c r="B41">
        <f>'NEWT - UK'!$G$26</f>
        <v>1772136.979202915</v>
      </c>
    </row>
    <row r="42" spans="1:2">
      <c r="A42" t="s">
        <v>42</v>
      </c>
      <c r="B42">
        <f>'NEWT - UK'!$G$27</f>
        <v>7704791.8427091353</v>
      </c>
    </row>
    <row r="43" spans="1:2">
      <c r="A43" t="s">
        <v>43</v>
      </c>
      <c r="B43">
        <f>'NEWT - UK'!$G$28</f>
        <v>4740.5784857030003</v>
      </c>
    </row>
    <row r="44" spans="1:2">
      <c r="A44" t="s">
        <v>44</v>
      </c>
      <c r="B44">
        <f>'NEWT - UK'!$G$29</f>
        <v>27745.638022665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Charts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2023-02-24T10:19:21Z</dcterms:created>
  <dcterms:modified xsi:type="dcterms:W3CDTF">2023-02-24T10:19:21Z</dcterms:modified>
</cp:coreProperties>
</file>