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BC6CAF2-82D5-42EA-84CF-6E757B9665D9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H19" i="5"/>
  <c r="J18" i="5"/>
  <c r="J20" i="5" s="1"/>
  <c r="H18" i="5"/>
  <c r="J15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J8" i="5"/>
  <c r="I8" i="5"/>
  <c r="G8" i="5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H20" i="2"/>
  <c r="J19" i="2"/>
  <c r="J20" i="2" s="1"/>
  <c r="H19" i="2"/>
  <c r="J18" i="2"/>
  <c r="H18" i="2"/>
  <c r="J15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B17" i="3" s="1"/>
  <c r="G8" i="2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<sst xmlns="http://schemas.openxmlformats.org/spreadsheetml/2006/main" count="83" uniqueCount="46">
  <si>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01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</si>
  <si>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</si>
  <si>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</si>
  <si>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</si>
  <si>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</si>
  <si>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</si>
  <si>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</si>
  <si>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</si>
  <si>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</si>
  <si>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</si>
  <si>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</si>
  <si>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</si>
  <si>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</si>
  <si>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</si>
  <si>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</si>
  <si>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</si>
  <si>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</si>
  <si>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</si>
  <si>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</si>
  <si>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</si>
  <si>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</si>
  <si>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</si>
  <si>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</si>
  <si>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</si>
  <si>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</si>
  <si>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</si>
  <si>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</si>
  <si>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</si>
  <si>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</si>
  <si>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</si>
  <si>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</si>
  <si>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</si>
  <si>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</si>
  <si>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</si>
  <si>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</si>
  <si>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</si>
  <si>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</si>
  <si>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</si>
  <si>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</si>
  <si>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</si>
  <si>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</si>
  <si>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</si>
  <si>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</si>
  <si>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</si>
  <si>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</si>
  <si>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22"/>
        <rFont val="Calibri"/>
        <family val="2"/>
      </rPr>
      <t>SFTR Public Data</t>
    </r>
    <r>
      <rPr>
        <sz val="11"/>
        <rFont val="Calibri"/>
      </rPr>
      <t xml:space="preserve">
for week ending 01 September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</si>
</sst>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9212145.2590477765</c:v>
                </c:pt>
                <c:pt idx="1">
                  <c:v>294123.30355918966</c:v>
                </c:pt>
                <c:pt idx="2">
                  <c:v>371217.776988219</c:v>
                </c:pt>
                <c:pt idx="3">
                  <c:v>27.954690547999999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A1-4B95-B723-313B756A1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290957</c:v>
                </c:pt>
                <c:pt idx="1">
                  <c:v>10056</c:v>
                </c:pt>
                <c:pt idx="2">
                  <c:v>686277</c:v>
                </c:pt>
                <c:pt idx="3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17A-48B9-A9DA-9506291ED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810321.98237111</c:v>
                </c:pt>
                <c:pt idx="1">
                  <c:v>2777893.141663881</c:v>
                </c:pt>
                <c:pt idx="2">
                  <c:v>352550.49954193301</c:v>
                </c:pt>
                <c:pt idx="3">
                  <c:v>5565502.9390300419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FA-48F1-A073-D971A1D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1229591.8702989339</c:v>
                </c:pt>
                <c:pt idx="1">
                  <c:v>8161731.8545793872</c:v>
                </c:pt>
                <c:pt idx="2">
                  <c:v>91873.956614544993</c:v>
                </c:pt>
                <c:pt idx="3">
                  <c:v>23070.881114100001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65-41AB-A673-83BF78A04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9877514.2942857314</v>
      </c>
      <c r="H4" s="5"/>
      <c r="I4" s="1">
        <v>987320</v>
      </c>
      <c r="J4" s="5"/>
      <c r="K4" s="3">
        <v>4765382.8339694627</v>
      </c>
    </row>
    <row r="5" spans="1:11">
      <c r="E5" s="6" t="s">
        <v>7</v>
      </c>
      <c r="F5" s="6"/>
      <c r="G5" s="2">
        <v>9506268.5626069661</v>
      </c>
      <c r="H5" s="4">
        <f>G5/G4</f>
        <v>0.96241506510463515</v>
      </c>
      <c r="I5">
        <v>301013</v>
      </c>
      <c r="J5" s="4">
        <f>I5/I4</f>
        <v>0.30487886399546249</v>
      </c>
      <c r="K5" s="2">
        <v>4501137.9445216302</v>
      </c>
    </row>
    <row r="6" spans="1:11">
      <c r="F6" t="s">
        <v>8</v>
      </c>
    </row>
    <row r="7" spans="1:11">
      <c r="F7" t="s">
        <v>9</v>
      </c>
      <c r="G7" s="2">
        <v>9212145.2590477765</v>
      </c>
      <c r="H7" s="4">
        <f>G7/G5</f>
        <v>0.96906006793074129</v>
      </c>
      <c r="I7">
        <v>290957</v>
      </c>
      <c r="J7" s="4">
        <f>I7/I5</f>
        <v>0.96659280496191191</v>
      </c>
      <c r="K7" s="2">
        <v>4481087.3897579322</v>
      </c>
    </row>
    <row r="8" spans="1:11">
      <c r="F8" t="s">
        <v>10</v>
      </c>
      <c r="G8" s="2">
        <f>G5-G7</f>
        <v>294123.30355918966</v>
      </c>
      <c r="H8" s="4">
        <f>1-H7</f>
        <v>3.0939932069258713E-2</v>
      </c>
      <c r="I8">
        <f>I5-I7</f>
        <v>10056</v>
      </c>
      <c r="J8" s="4">
        <f>1-J7</f>
        <v>3.3407195038088089E-2</v>
      </c>
      <c r="K8" s="2">
        <f>K5-K7</f>
        <v>20050.554763698019</v>
      </c>
    </row>
    <row r="9" spans="1:11">
      <c r="E9" s="6" t="s">
        <v>11</v>
      </c>
      <c r="F9" s="6"/>
      <c r="G9" s="2">
        <v>371217.776988219</v>
      </c>
      <c r="H9" s="4">
        <f>1-H5-H10</f>
        <v>3.7582104761212154E-2</v>
      </c>
      <c r="I9">
        <v>686277</v>
      </c>
      <c r="J9" s="4">
        <f>1-J5-J10</f>
        <v>0.69509075071911841</v>
      </c>
      <c r="K9" s="2">
        <v>264152.51317499502</v>
      </c>
    </row>
    <row r="10" spans="1:11">
      <c r="E10" s="6" t="s">
        <v>12</v>
      </c>
      <c r="F10" s="6"/>
      <c r="G10" s="2">
        <v>27.954690547999999</v>
      </c>
      <c r="H10" s="4">
        <f>G10/G4</f>
        <v>2.8301341526959011E-6</v>
      </c>
      <c r="I10">
        <v>30</v>
      </c>
      <c r="J10" s="4">
        <f>I10/I4</f>
        <v>3.038528541911437E-5</v>
      </c>
      <c r="K10" s="2">
        <v>92.376272838000006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2479161.941158433</v>
      </c>
      <c r="H13" s="5">
        <f>G13/G5</f>
        <v>0.26079233137913327</v>
      </c>
      <c r="I13" s="1">
        <f>I14+I15</f>
        <v>90939</v>
      </c>
      <c r="J13" s="5">
        <f>I13/I5</f>
        <v>0.30210987565321101</v>
      </c>
      <c r="K13" s="3">
        <f>K14+K15</f>
        <v>56398.658695327002</v>
      </c>
    </row>
    <row r="14" spans="1:11">
      <c r="E14" s="6" t="s">
        <v>15</v>
      </c>
      <c r="F14" s="6"/>
      <c r="G14" s="2">
        <v>2381997.1141525428</v>
      </c>
      <c r="H14" s="4">
        <f>G14/G7</f>
        <v>0.25857138019106318</v>
      </c>
      <c r="I14">
        <v>85409</v>
      </c>
      <c r="J14" s="4">
        <f>I14/I7</f>
        <v>0.29354509429228376</v>
      </c>
      <c r="K14" s="2">
        <v>55981.556495687</v>
      </c>
    </row>
    <row r="15" spans="1:11">
      <c r="E15" s="6" t="s">
        <v>16</v>
      </c>
      <c r="F15" s="6"/>
      <c r="G15" s="2">
        <v>97164.827005889994</v>
      </c>
      <c r="H15" s="4">
        <f>G15/G8</f>
        <v>0.33035405841732784</v>
      </c>
      <c r="I15">
        <v>5530</v>
      </c>
      <c r="J15" s="4">
        <f>I15/I8</f>
        <v>0.54992044550517105</v>
      </c>
      <c r="K15" s="2">
        <v>417.10219963999998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810321.98237111</v>
      </c>
      <c r="H18" s="4">
        <f>G18/G5</f>
        <v>8.5240804742096415E-2</v>
      </c>
      <c r="I18">
        <v>30377</v>
      </c>
      <c r="J18" s="4">
        <f>I18/I5</f>
        <v>0.10091590728639627</v>
      </c>
      <c r="K18" s="2">
        <v>24424.083730901999</v>
      </c>
    </row>
    <row r="19" spans="2:11">
      <c r="E19" s="6" t="s">
        <v>20</v>
      </c>
      <c r="F19" s="6"/>
      <c r="G19" s="2">
        <v>2777893.141663881</v>
      </c>
      <c r="H19" s="4">
        <f>G19/G5</f>
        <v>0.29221698538906848</v>
      </c>
      <c r="I19">
        <v>90299</v>
      </c>
      <c r="J19" s="4">
        <f>I19/I5</f>
        <v>0.29998372163328496</v>
      </c>
      <c r="K19" s="2">
        <v>3643892.3410714339</v>
      </c>
    </row>
    <row r="20" spans="2:11">
      <c r="E20" s="6" t="s">
        <v>21</v>
      </c>
      <c r="F20" s="6"/>
      <c r="G20" s="2">
        <v>5918053.4385719746</v>
      </c>
      <c r="H20" s="4">
        <f>1-H18-H19</f>
        <v>0.62254220986883513</v>
      </c>
      <c r="I20">
        <v>180337</v>
      </c>
      <c r="J20" s="4">
        <f>1-J18-J19</f>
        <v>0.59910037108031866</v>
      </c>
      <c r="K20" s="2">
        <v>832821.51971929404</v>
      </c>
    </row>
    <row r="21" spans="2:11">
      <c r="F21" t="s">
        <v>22</v>
      </c>
    </row>
    <row r="22" spans="2:11">
      <c r="F22" t="s">
        <v>23</v>
      </c>
      <c r="G22" s="2">
        <v>352550.49954193301</v>
      </c>
      <c r="H22" s="4">
        <f>G22/G20</f>
        <v>5.9572037191168617E-2</v>
      </c>
      <c r="I22">
        <v>18140</v>
      </c>
      <c r="J22" s="4">
        <f>I22/I20</f>
        <v>0.1005894519704775</v>
      </c>
      <c r="K22" s="2">
        <v>3605.5780470929999</v>
      </c>
    </row>
    <row r="23" spans="2:11">
      <c r="F23" t="s">
        <v>24</v>
      </c>
      <c r="G23" s="2">
        <f>G20-G22</f>
        <v>5565502.9390300419</v>
      </c>
      <c r="H23" s="4">
        <f>1-H22</f>
        <v>0.94042796280883134</v>
      </c>
      <c r="I23">
        <f>I20-I22</f>
        <v>162197</v>
      </c>
      <c r="J23" s="4">
        <f>1-J22</f>
        <v>0.89941054802952247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1229591.8702989339</v>
      </c>
      <c r="H26" s="4">
        <f>G26/G5</f>
        <v>0.12934537481252634</v>
      </c>
      <c r="I26">
        <v>44387</v>
      </c>
      <c r="J26" s="4">
        <f>I26/I5</f>
        <v>0.14745874762883995</v>
      </c>
      <c r="K26" s="2">
        <v>3668221.6340726982</v>
      </c>
    </row>
    <row r="27" spans="2:11">
      <c r="E27" s="6" t="s">
        <v>27</v>
      </c>
      <c r="F27" s="6"/>
      <c r="G27" s="2">
        <v>8161731.8545793872</v>
      </c>
      <c r="H27" s="4">
        <f>G27/G5</f>
        <v>0.85856314713048065</v>
      </c>
      <c r="I27">
        <v>253608</v>
      </c>
      <c r="J27" s="4">
        <f>I27/I5</f>
        <v>0.84251510732094625</v>
      </c>
      <c r="K27" s="2">
        <v>832916.310448932</v>
      </c>
    </row>
    <row r="28" spans="2:11">
      <c r="E28" s="6" t="s">
        <v>28</v>
      </c>
      <c r="F28" s="6"/>
      <c r="G28" s="2">
        <v>91873.956614544993</v>
      </c>
      <c r="H28" s="4">
        <f>G28/G5</f>
        <v>9.6645656504942886E-3</v>
      </c>
      <c r="I28">
        <v>2650</v>
      </c>
      <c r="J28" s="4">
        <f>I28/I5</f>
        <v>8.8036064887562996E-3</v>
      </c>
      <c r="K28" s="2">
        <v>0</v>
      </c>
    </row>
    <row r="29" spans="2:11">
      <c r="E29" s="6" t="s">
        <v>29</v>
      </c>
      <c r="F29" s="6"/>
      <c r="G29" s="2">
        <v>23070.881114100001</v>
      </c>
      <c r="H29" s="4">
        <f>G29/G5</f>
        <v>2.426912406498762E-3</v>
      </c>
      <c r="I29">
        <v>368</v>
      </c>
      <c r="J29" s="4">
        <f>I29/I5</f>
        <v>1.2225385614574786E-3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11664965.233957455</v>
      </c>
      <c r="H4" s="5"/>
      <c r="I4" s="1">
        <v>3889882</v>
      </c>
      <c r="J4" s="5"/>
      <c r="K4" s="3">
        <v>380189586.83681768</v>
      </c>
    </row>
    <row r="5" spans="1:11">
      <c r="E5" s="6" t="s">
        <v>7</v>
      </c>
      <c r="F5" s="6"/>
      <c r="G5" s="2">
        <v>9723401.5354822911</v>
      </c>
      <c r="H5" s="4">
        <f>G5/G4</f>
        <v>0.83355598070509906</v>
      </c>
      <c r="I5">
        <v>458897</v>
      </c>
      <c r="J5" s="4">
        <f>I5/I4</f>
        <v>0.11797195904657262</v>
      </c>
      <c r="K5" s="2">
        <v>100583902.04584306</v>
      </c>
    </row>
    <row r="6" spans="1:11">
      <c r="F6" t="s">
        <v>8</v>
      </c>
    </row>
    <row r="7" spans="1:11">
      <c r="F7" t="s">
        <v>9</v>
      </c>
      <c r="G7" s="2">
        <v>9313773.8971389085</v>
      </c>
      <c r="H7" s="4">
        <f>G7/G5</f>
        <v>0.95787198164669185</v>
      </c>
      <c r="I7">
        <v>446170</v>
      </c>
      <c r="J7" s="4">
        <f>I7/I5</f>
        <v>0.97226610764507071</v>
      </c>
      <c r="K7" s="2">
        <v>100366572.98913114</v>
      </c>
    </row>
    <row r="8" spans="1:11">
      <c r="F8" t="s">
        <v>10</v>
      </c>
      <c r="G8" s="2">
        <f>G5-G7</f>
        <v>409627.63834338263</v>
      </c>
      <c r="H8" s="4">
        <f>1-H7</f>
        <v>4.212801835330815E-2</v>
      </c>
      <c r="I8">
        <f>I5-I7</f>
        <v>12727</v>
      </c>
      <c r="J8" s="4">
        <f>1-J7</f>
        <v>2.773389235492929E-2</v>
      </c>
      <c r="K8" s="2">
        <f>K5-K7</f>
        <v>217329.05671192706</v>
      </c>
    </row>
    <row r="9" spans="1:11">
      <c r="E9" s="6" t="s">
        <v>11</v>
      </c>
      <c r="F9" s="6"/>
      <c r="G9" s="2">
        <v>1698523.560013422</v>
      </c>
      <c r="H9" s="4">
        <f>1-H5-H10</f>
        <v>0.14560896890364614</v>
      </c>
      <c r="I9">
        <v>3410362</v>
      </c>
      <c r="J9" s="4">
        <f>1-J5-J10</f>
        <v>0.87672633771410025</v>
      </c>
      <c r="K9" s="2">
        <v>275925895.62923998</v>
      </c>
    </row>
    <row r="10" spans="1:11">
      <c r="E10" s="6" t="s">
        <v>12</v>
      </c>
      <c r="F10" s="6"/>
      <c r="G10" s="2">
        <v>243040.138461739</v>
      </c>
      <c r="H10" s="4">
        <f>G10/G4</f>
        <v>2.0835050391254807E-2</v>
      </c>
      <c r="I10">
        <v>20623</v>
      </c>
      <c r="J10" s="4">
        <f>I10/I4</f>
        <v>5.3017032393270543E-3</v>
      </c>
      <c r="K10" s="2">
        <v>3679789.1617346429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1836230.055692984</v>
      </c>
      <c r="H13" s="5">
        <f>G13/G5</f>
        <v>0.188846469930536</v>
      </c>
      <c r="I13" s="1">
        <f>I14+I15</f>
        <v>55274</v>
      </c>
      <c r="J13" s="5">
        <f>I13/I5</f>
        <v>0.12044968696679212</v>
      </c>
      <c r="K13" s="3">
        <f>K14+K15</f>
        <v>1492909.5690707651</v>
      </c>
    </row>
    <row r="14" spans="1:11">
      <c r="E14" s="6" t="s">
        <v>15</v>
      </c>
      <c r="F14" s="6"/>
      <c r="G14" s="2">
        <v>1765452.967228984</v>
      </c>
      <c r="H14" s="4">
        <f>G14/G7</f>
        <v>0.18955291235610866</v>
      </c>
      <c r="I14">
        <v>51568</v>
      </c>
      <c r="J14" s="4">
        <f>I14/I7</f>
        <v>0.11557926350942466</v>
      </c>
      <c r="K14" s="2">
        <v>1492664.5713714419</v>
      </c>
    </row>
    <row r="15" spans="1:11">
      <c r="E15" s="6" t="s">
        <v>16</v>
      </c>
      <c r="F15" s="6"/>
      <c r="G15" s="2">
        <v>70777.088464</v>
      </c>
      <c r="H15" s="4">
        <f>G15/G8</f>
        <v>0.17278396728852799</v>
      </c>
      <c r="I15">
        <v>3706</v>
      </c>
      <c r="J15" s="4">
        <f>I15/I8</f>
        <v>0.29119195411330245</v>
      </c>
      <c r="K15" s="2">
        <v>244.99769932300001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796488.65962433105</v>
      </c>
      <c r="H18" s="4">
        <f>G18/G5</f>
        <v>8.1914611539779872E-2</v>
      </c>
      <c r="I18">
        <v>27553</v>
      </c>
      <c r="J18" s="4">
        <f>I18/I5</f>
        <v>6.0041795871404693E-2</v>
      </c>
      <c r="K18" s="2">
        <v>1263511.2248795091</v>
      </c>
    </row>
    <row r="19" spans="2:11">
      <c r="E19" s="6" t="s">
        <v>20</v>
      </c>
      <c r="F19" s="6"/>
      <c r="G19" s="2">
        <v>2637432.5080486871</v>
      </c>
      <c r="H19" s="4">
        <f>G19/G5</f>
        <v>0.27124586991746275</v>
      </c>
      <c r="I19">
        <v>93516</v>
      </c>
      <c r="J19" s="4">
        <f>I19/I5</f>
        <v>0.2037842914640976</v>
      </c>
      <c r="K19" s="2">
        <v>1697069.7708200491</v>
      </c>
    </row>
    <row r="20" spans="2:11">
      <c r="E20" s="6" t="s">
        <v>21</v>
      </c>
      <c r="F20" s="6"/>
      <c r="G20" s="2">
        <v>6277055.4815129377</v>
      </c>
      <c r="H20" s="4">
        <f>1-H18-H19</f>
        <v>0.64683951854275734</v>
      </c>
      <c r="I20">
        <v>336882</v>
      </c>
      <c r="J20" s="4">
        <f>1-J18-J19</f>
        <v>0.73617391266449772</v>
      </c>
      <c r="K20" s="2">
        <v>97058883.719543949</v>
      </c>
    </row>
    <row r="21" spans="2:11">
      <c r="F21" t="s">
        <v>22</v>
      </c>
    </row>
    <row r="22" spans="2:11">
      <c r="F22" t="s">
        <v>23</v>
      </c>
      <c r="G22" s="2">
        <v>893458.46918081399</v>
      </c>
      <c r="H22" s="4">
        <f>G22/G20</f>
        <v>0.14233719485389457</v>
      </c>
      <c r="I22">
        <v>103696</v>
      </c>
      <c r="J22" s="4">
        <f>I22/I20</f>
        <v>0.30781104362952011</v>
      </c>
      <c r="K22" s="2">
        <v>619066.45503712096</v>
      </c>
    </row>
    <row r="23" spans="2:11">
      <c r="F23" t="s">
        <v>24</v>
      </c>
      <c r="G23" s="2">
        <f>G20-G22</f>
        <v>5383597.0123321237</v>
      </c>
      <c r="H23" s="4">
        <f>1-H22</f>
        <v>0.85766280514610549</v>
      </c>
      <c r="I23">
        <f>I20-I22</f>
        <v>233186</v>
      </c>
      <c r="J23" s="4">
        <f>1-J22</f>
        <v>0.69218895637047995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1255794.714229916</v>
      </c>
      <c r="H26" s="4">
        <f>G26/G5</f>
        <v>0.12915179010630329</v>
      </c>
      <c r="I26">
        <v>53521</v>
      </c>
      <c r="J26" s="4">
        <f>I26/I5</f>
        <v>0.11662965763559142</v>
      </c>
      <c r="K26" s="2">
        <v>94335729.315060303</v>
      </c>
    </row>
    <row r="27" spans="2:11">
      <c r="E27" s="6" t="s">
        <v>27</v>
      </c>
      <c r="F27" s="6"/>
      <c r="G27" s="2">
        <v>8218352.5893830536</v>
      </c>
      <c r="H27" s="4">
        <f>G27/G5</f>
        <v>0.84521374123992854</v>
      </c>
      <c r="I27">
        <v>398780</v>
      </c>
      <c r="J27" s="4">
        <f>I27/I5</f>
        <v>0.86899674654661063</v>
      </c>
      <c r="K27" s="2">
        <v>6166876.9761910476</v>
      </c>
    </row>
    <row r="28" spans="2:11">
      <c r="E28" s="6" t="s">
        <v>28</v>
      </c>
      <c r="F28" s="6"/>
      <c r="G28" s="2">
        <v>89418.312571891001</v>
      </c>
      <c r="H28" s="4">
        <f>G28/G5</f>
        <v>9.1961966443110336E-3</v>
      </c>
      <c r="I28">
        <v>2391</v>
      </c>
      <c r="J28" s="4">
        <f>I28/I5</f>
        <v>5.2103195270398368E-3</v>
      </c>
      <c r="K28" s="2">
        <v>167.60415452699999</v>
      </c>
    </row>
    <row r="29" spans="2:11">
      <c r="E29" s="6" t="s">
        <v>29</v>
      </c>
      <c r="F29" s="6"/>
      <c r="G29" s="2">
        <v>111537.7097865</v>
      </c>
      <c r="H29" s="4">
        <f>G29/G5</f>
        <v>1.1471058700957741E-2</v>
      </c>
      <c r="I29">
        <v>2024</v>
      </c>
      <c r="J29" s="4">
        <f>I29/I5</f>
        <v>4.4105757936966248E-3</v>
      </c>
      <c r="K29" s="2">
        <v>591.99761722999995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K1" sqref="K1"/>
    </sheetView>
  </sheetViews>
  <sheetFormatPr defaultRowHeight="30" customHeight="1"/>
  <cols>
    <col min="5" max="5" width="63.5703125" customWidth="1"/>
  </cols>
  <sheetData>
    <row r="1" spans="1:5" ht="72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9212145.2590477765</v>
      </c>
    </row>
    <row r="4" spans="1:5">
      <c r="A4" t="s">
        <v>32</v>
      </c>
      <c r="B4">
        <f>'NEWT - UK'!$G$8</f>
        <v>294123.30355918966</v>
      </c>
    </row>
    <row r="5" spans="1:5">
      <c r="A5" t="s">
        <v>33</v>
      </c>
      <c r="B5">
        <f>'NEWT - UK'!$G$9</f>
        <v>371217.776988219</v>
      </c>
    </row>
    <row r="6" spans="1:5">
      <c r="A6" t="s">
        <v>34</v>
      </c>
      <c r="B6">
        <f>'NEWT - UK'!$G$10</f>
        <v>27.954690547999999</v>
      </c>
    </row>
    <row r="15" spans="1:5">
      <c r="A15" t="s">
        <v>35</v>
      </c>
    </row>
    <row r="16" spans="1:5">
      <c r="A16" t="s">
        <v>31</v>
      </c>
      <c r="B16">
        <f>'NEWT - UK'!$I$7</f>
        <v>290957</v>
      </c>
    </row>
    <row r="17" spans="1:2">
      <c r="A17" t="s">
        <v>32</v>
      </c>
      <c r="B17">
        <f>'NEWT - UK'!$I$8</f>
        <v>10056</v>
      </c>
    </row>
    <row r="18" spans="1:2">
      <c r="A18" t="s">
        <v>33</v>
      </c>
      <c r="B18">
        <f>'NEWT - UK'!$I$9</f>
        <v>686277</v>
      </c>
    </row>
    <row r="19" spans="1:2">
      <c r="A19" t="s">
        <v>34</v>
      </c>
      <c r="B19">
        <f>'NEWT - UK'!$I$10</f>
        <v>30</v>
      </c>
    </row>
    <row r="27" spans="1:2">
      <c r="A27" t="s">
        <v>18</v>
      </c>
    </row>
    <row r="28" spans="1:2">
      <c r="A28" t="s">
        <v>36</v>
      </c>
      <c r="B28">
        <f>'NEWT - UK'!$G$18</f>
        <v>810321.98237111</v>
      </c>
    </row>
    <row r="29" spans="1:2">
      <c r="A29" t="s">
        <v>37</v>
      </c>
      <c r="B29">
        <f>'NEWT - UK'!$G$19</f>
        <v>2777893.141663881</v>
      </c>
    </row>
    <row r="30" spans="1:2">
      <c r="A30" t="s">
        <v>38</v>
      </c>
      <c r="B30">
        <f>'NEWT - UK'!$G$22</f>
        <v>352550.49954193301</v>
      </c>
    </row>
    <row r="31" spans="1:2">
      <c r="A31" t="s">
        <v>39</v>
      </c>
      <c r="B31">
        <f>'NEWT - UK'!$G$23</f>
        <v>5565502.9390300419</v>
      </c>
    </row>
    <row r="40" spans="1:2">
      <c r="A40" t="s">
        <v>40</v>
      </c>
    </row>
    <row r="41" spans="1:2">
      <c r="A41" t="s">
        <v>41</v>
      </c>
      <c r="B41">
        <f>'NEWT - UK'!$G$26</f>
        <v>1229591.8702989339</v>
      </c>
    </row>
    <row r="42" spans="1:2">
      <c r="A42" t="s">
        <v>42</v>
      </c>
      <c r="B42">
        <f>'NEWT - UK'!$G$27</f>
        <v>8161731.8545793872</v>
      </c>
    </row>
    <row r="43" spans="1:2">
      <c r="A43" t="s">
        <v>43</v>
      </c>
      <c r="B43">
        <f>'NEWT - UK'!$G$28</f>
        <v>91873.956614544993</v>
      </c>
    </row>
    <row r="44" spans="1:2">
      <c r="A44" t="s">
        <v>44</v>
      </c>
      <c r="B44">
        <f>'NEWT - UK'!$G$29</f>
        <v>23070.881114100001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2023-09-07T08:42:16Z</dcterms:created>
  <dcterms:modified xsi:type="dcterms:W3CDTF">2023-09-07T08:42:16Z</dcterms:modified>
</cp:coreProperties>
</file>