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2753CDD-DF21-4C2C-A02C-04C5EAD49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<sst xmlns="http://schemas.openxmlformats.org/spreadsheetml/2006/main" count="82" uniqueCount="45">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</sst>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11822597.239223937</c:v>
                </c:pt>
                <c:pt idx="1">
                  <c:v>243197.4343394246</c:v>
                </c:pt>
                <c:pt idx="2">
                  <c:v>507536.87129364599</c:v>
                </c:pt>
                <c:pt idx="3">
                  <c:v>13.874681430000001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33-41A3-B6C8-CCC05804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338821</c:v>
                </c:pt>
                <c:pt idx="1">
                  <c:v>5455</c:v>
                </c:pt>
                <c:pt idx="2">
                  <c:v>842453</c:v>
                </c:pt>
                <c:pt idx="3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47-4361-94AC-131FD09C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1259172.023620446</c:v>
                </c:pt>
                <c:pt idx="1">
                  <c:v>4474557.2260623481</c:v>
                </c:pt>
                <c:pt idx="2">
                  <c:v>109817.469350485</c:v>
                </c:pt>
                <c:pt idx="3">
                  <c:v>6222247.9545300826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0B-42E9-B41D-4A7BFFD69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1859335.0585748299</c:v>
                </c:pt>
                <c:pt idx="1">
                  <c:v>10204434.91940093</c:v>
                </c:pt>
                <c:pt idx="2">
                  <c:v>74.257106285999996</c:v>
                </c:pt>
                <c:pt idx="3">
                  <c:v>1950.438481316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F2-4446-B240-4264B2F47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12573345.419538438</v>
      </c>
      <c r="H4" s="5"/>
      <c r="I4" s="1">
        <v>1186751</v>
      </c>
      <c r="J4" s="5"/>
      <c r="K4" s="3">
        <v>1110963.040050836</v>
      </c>
    </row>
    <row r="5" spans="1:11" x14ac:dyDescent="0.25">
      <c r="E5" s="6" t="s">
        <v>7</v>
      </c>
      <c r="F5" s="6"/>
      <c r="G5" s="2">
        <v>12065794.673563361</v>
      </c>
      <c r="H5" s="4">
        <f>G5/G4</f>
        <v>0.95963280025804709</v>
      </c>
      <c r="I5">
        <v>344276</v>
      </c>
      <c r="J5" s="4">
        <f>I5/I4</f>
        <v>0.2900996080896498</v>
      </c>
      <c r="K5" s="2">
        <v>878587.14695217903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11822597.239223937</v>
      </c>
      <c r="H7" s="4">
        <f>G7/G5</f>
        <v>0.97984405992982126</v>
      </c>
      <c r="I7">
        <v>338821</v>
      </c>
      <c r="J7" s="4">
        <f>I7/I5</f>
        <v>0.98415515458527458</v>
      </c>
      <c r="K7" s="2">
        <v>834760.42465231498</v>
      </c>
    </row>
    <row r="8" spans="1:11" x14ac:dyDescent="0.25">
      <c r="F8" t="s">
        <v>10</v>
      </c>
      <c r="G8" s="2">
        <f>G5-G7</f>
        <v>243197.4343394246</v>
      </c>
      <c r="H8" s="4">
        <f>1-H7</f>
        <v>2.0155940070178735E-2</v>
      </c>
      <c r="I8">
        <f>I5-I7</f>
        <v>5455</v>
      </c>
      <c r="J8" s="4">
        <f>1-J7</f>
        <v>1.5844845414725417E-2</v>
      </c>
      <c r="K8" s="2">
        <f>K5-K7</f>
        <v>43826.72229986405</v>
      </c>
    </row>
    <row r="9" spans="1:11" x14ac:dyDescent="0.25">
      <c r="E9" s="6" t="s">
        <v>11</v>
      </c>
      <c r="F9" s="6"/>
      <c r="G9" s="2">
        <v>507536.87129364599</v>
      </c>
      <c r="H9" s="4">
        <f>1-H5-H10</f>
        <v>4.0366096242369698E-2</v>
      </c>
      <c r="I9">
        <v>842453</v>
      </c>
      <c r="J9" s="4">
        <f>1-J5-J10</f>
        <v>0.70988185390195579</v>
      </c>
      <c r="K9" s="2">
        <v>232252.290082255</v>
      </c>
    </row>
    <row r="10" spans="1:11" x14ac:dyDescent="0.25">
      <c r="E10" s="6" t="s">
        <v>12</v>
      </c>
      <c r="F10" s="6"/>
      <c r="G10" s="2">
        <v>13.874681430000001</v>
      </c>
      <c r="H10" s="4">
        <f>G10/G4</f>
        <v>1.1034995832087252E-6</v>
      </c>
      <c r="I10">
        <v>22</v>
      </c>
      <c r="J10" s="4">
        <f>I10/I4</f>
        <v>1.8538008394347257E-5</v>
      </c>
      <c r="K10" s="2">
        <v>123.60301640199999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3225733.6427742927</v>
      </c>
      <c r="H13" s="5">
        <f>G13/G5</f>
        <v>0.26734531210298185</v>
      </c>
      <c r="I13" s="1">
        <f>I14+I15</f>
        <v>99473</v>
      </c>
      <c r="J13" s="5">
        <f>I13/I5</f>
        <v>0.28893387863226017</v>
      </c>
      <c r="K13" s="3">
        <f>K14+K15</f>
        <v>19949.632335584</v>
      </c>
    </row>
    <row r="14" spans="1:11" x14ac:dyDescent="0.25">
      <c r="E14" s="6" t="s">
        <v>15</v>
      </c>
      <c r="F14" s="6"/>
      <c r="G14" s="2">
        <v>3225520.3522355128</v>
      </c>
      <c r="H14" s="4">
        <f>G14/G7</f>
        <v>0.27282671370502032</v>
      </c>
      <c r="I14">
        <v>99466</v>
      </c>
      <c r="J14" s="4">
        <f>I14/I7</f>
        <v>0.29356503876678247</v>
      </c>
      <c r="K14" s="2">
        <v>19949.632335584</v>
      </c>
    </row>
    <row r="15" spans="1:11" x14ac:dyDescent="0.25">
      <c r="E15" s="6" t="s">
        <v>16</v>
      </c>
      <c r="F15" s="6"/>
      <c r="G15" s="2">
        <v>213.29053877999999</v>
      </c>
      <c r="H15" s="4">
        <f>G15/G8</f>
        <v>8.7702627027847553E-4</v>
      </c>
      <c r="I15">
        <v>7</v>
      </c>
      <c r="J15" s="4">
        <f>I15/I8</f>
        <v>1.2832263978001834E-3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1259172.023620446</v>
      </c>
      <c r="H18" s="4">
        <f>G18/G5</f>
        <v>0.10435881412596405</v>
      </c>
      <c r="I18">
        <v>41886</v>
      </c>
      <c r="J18" s="4">
        <f>I18/I5</f>
        <v>0.12166401375640475</v>
      </c>
      <c r="K18" s="2">
        <v>10297.979216739999</v>
      </c>
    </row>
    <row r="19" spans="2:11" x14ac:dyDescent="0.25">
      <c r="E19" s="6" t="s">
        <v>20</v>
      </c>
      <c r="F19" s="6"/>
      <c r="G19" s="2">
        <v>4474557.2260623481</v>
      </c>
      <c r="H19" s="4">
        <f>G19/G5</f>
        <v>0.37084645869751803</v>
      </c>
      <c r="I19">
        <v>121181</v>
      </c>
      <c r="J19" s="4">
        <f>I19/I5</f>
        <v>0.35198793990867794</v>
      </c>
      <c r="K19" s="2">
        <v>410577.92435092601</v>
      </c>
    </row>
    <row r="20" spans="2:11" x14ac:dyDescent="0.25">
      <c r="E20" s="6" t="s">
        <v>21</v>
      </c>
      <c r="F20" s="6"/>
      <c r="G20" s="2">
        <v>6332065.4238805678</v>
      </c>
      <c r="H20" s="4">
        <f>1-H18-H19</f>
        <v>0.52479472717651787</v>
      </c>
      <c r="I20">
        <v>181209</v>
      </c>
      <c r="J20" s="4">
        <f>1-J18-J19</f>
        <v>0.52634804633491727</v>
      </c>
      <c r="K20" s="2">
        <v>457711.24338451301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109817.469350485</v>
      </c>
      <c r="H22" s="4">
        <f>G22/G20</f>
        <v>1.7343072441469504E-2</v>
      </c>
      <c r="I22">
        <v>4439</v>
      </c>
      <c r="J22" s="4">
        <f>I22/I20</f>
        <v>2.4496575777141313E-2</v>
      </c>
      <c r="K22" s="2">
        <v>24377.737942063999</v>
      </c>
    </row>
    <row r="23" spans="2:11" x14ac:dyDescent="0.25">
      <c r="F23" t="s">
        <v>24</v>
      </c>
      <c r="G23" s="2">
        <f>G20-G22</f>
        <v>6222247.9545300826</v>
      </c>
      <c r="H23" s="4">
        <f>1-H22</f>
        <v>0.98265692755853051</v>
      </c>
      <c r="I23">
        <f>I20-I22</f>
        <v>176770</v>
      </c>
      <c r="J23" s="4">
        <f>1-J22</f>
        <v>0.97550342422285874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1859335.0585748299</v>
      </c>
      <c r="H26" s="4">
        <f>G26/G5</f>
        <v>0.15409967672073083</v>
      </c>
      <c r="I26">
        <v>60746</v>
      </c>
      <c r="J26" s="4">
        <f>I26/I5</f>
        <v>0.17644564244966249</v>
      </c>
      <c r="K26" s="2">
        <v>541623.06136884994</v>
      </c>
    </row>
    <row r="27" spans="2:11" x14ac:dyDescent="0.25">
      <c r="E27" s="6" t="s">
        <v>27</v>
      </c>
      <c r="F27" s="6"/>
      <c r="G27" s="2">
        <v>10204434.91940093</v>
      </c>
      <c r="H27" s="4">
        <f>G27/G5</f>
        <v>0.8457325187009237</v>
      </c>
      <c r="I27">
        <v>283441</v>
      </c>
      <c r="J27" s="4">
        <f>I27/I5</f>
        <v>0.82329584403211375</v>
      </c>
      <c r="K27" s="2">
        <v>336964.08558332903</v>
      </c>
    </row>
    <row r="28" spans="2:11" x14ac:dyDescent="0.25">
      <c r="E28" s="6" t="s">
        <v>28</v>
      </c>
      <c r="F28" s="6"/>
      <c r="G28" s="2">
        <v>74.257106285999996</v>
      </c>
      <c r="H28" s="4">
        <f>G28/G5</f>
        <v>6.154348577528862E-6</v>
      </c>
      <c r="I28">
        <v>2</v>
      </c>
      <c r="J28" s="4">
        <f>I28/I5</f>
        <v>5.8092925443539485E-6</v>
      </c>
      <c r="K28" s="2">
        <v>0</v>
      </c>
    </row>
    <row r="29" spans="2:11" x14ac:dyDescent="0.25">
      <c r="E29" s="6" t="s">
        <v>29</v>
      </c>
      <c r="F29" s="6"/>
      <c r="G29" s="2">
        <v>1950.438481316</v>
      </c>
      <c r="H29" s="4">
        <f>G29/G5</f>
        <v>1.6165022976808056E-4</v>
      </c>
      <c r="I29">
        <v>87</v>
      </c>
      <c r="J29" s="4">
        <f>I29/I5</f>
        <v>2.5270422567939675E-4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12849535.69761976</v>
      </c>
      <c r="H4" s="5"/>
      <c r="I4" s="1">
        <v>3941790</v>
      </c>
      <c r="J4" s="5"/>
      <c r="K4" s="3">
        <v>151500342.73583931</v>
      </c>
    </row>
    <row r="5" spans="1:11" x14ac:dyDescent="0.25">
      <c r="E5" s="6" t="s">
        <v>7</v>
      </c>
      <c r="F5" s="6"/>
      <c r="G5" s="2">
        <v>10840703.069408545</v>
      </c>
      <c r="H5" s="4">
        <f>G5/G4</f>
        <v>0.84366496381784983</v>
      </c>
      <c r="I5">
        <v>440257</v>
      </c>
      <c r="J5" s="4">
        <f>I5/I4</f>
        <v>0.11168961309455856</v>
      </c>
      <c r="K5" s="2">
        <v>8800279.6051322129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10455175.418602245</v>
      </c>
      <c r="H7" s="4">
        <f>G7/G5</f>
        <v>0.96443702513223306</v>
      </c>
      <c r="I7">
        <v>429658</v>
      </c>
      <c r="J7" s="4">
        <f>I7/I5</f>
        <v>0.97592542537654148</v>
      </c>
      <c r="K7" s="2">
        <v>8446552.4290648568</v>
      </c>
    </row>
    <row r="8" spans="1:11" x14ac:dyDescent="0.25">
      <c r="F8" t="s">
        <v>10</v>
      </c>
      <c r="G8" s="2">
        <f>G5-G7</f>
        <v>385527.65080630034</v>
      </c>
      <c r="H8" s="4">
        <f>1-H7</f>
        <v>3.5562974867766939E-2</v>
      </c>
      <c r="I8">
        <f>I5-I7</f>
        <v>10599</v>
      </c>
      <c r="J8" s="4">
        <f>1-J7</f>
        <v>2.4074574623458522E-2</v>
      </c>
      <c r="K8" s="2">
        <f>K5-K7</f>
        <v>353727.17606735602</v>
      </c>
    </row>
    <row r="9" spans="1:11" x14ac:dyDescent="0.25">
      <c r="E9" s="6" t="s">
        <v>11</v>
      </c>
      <c r="F9" s="6"/>
      <c r="G9" s="2">
        <v>1735833.779986369</v>
      </c>
      <c r="H9" s="4">
        <f>1-H5-H10</f>
        <v>0.13508922196370995</v>
      </c>
      <c r="I9">
        <v>3478918</v>
      </c>
      <c r="J9" s="4">
        <f>1-J5-J10</f>
        <v>0.88257314570284051</v>
      </c>
      <c r="K9" s="2">
        <v>139146874.19690219</v>
      </c>
    </row>
    <row r="10" spans="1:11" x14ac:dyDescent="0.25">
      <c r="E10" s="6" t="s">
        <v>12</v>
      </c>
      <c r="F10" s="6"/>
      <c r="G10" s="2">
        <v>272998.84822484502</v>
      </c>
      <c r="H10" s="4">
        <f>G10/G4</f>
        <v>2.1245814218440216E-2</v>
      </c>
      <c r="I10">
        <v>22615</v>
      </c>
      <c r="J10" s="4">
        <f>I10/I4</f>
        <v>5.737241202600849E-3</v>
      </c>
      <c r="K10" s="2">
        <v>3553188.9338049041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1970662.584286741</v>
      </c>
      <c r="H13" s="5">
        <f>G13/G5</f>
        <v>0.18178365108511896</v>
      </c>
      <c r="I13" s="1">
        <f>I14+I15</f>
        <v>53418</v>
      </c>
      <c r="J13" s="5">
        <f>I13/I5</f>
        <v>0.12133367555768562</v>
      </c>
      <c r="K13" s="3">
        <f>K14+K15</f>
        <v>2069551.7827393028</v>
      </c>
    </row>
    <row r="14" spans="1:11" x14ac:dyDescent="0.25">
      <c r="E14" s="6" t="s">
        <v>15</v>
      </c>
      <c r="F14" s="6"/>
      <c r="G14" s="2">
        <v>1966287.490569511</v>
      </c>
      <c r="H14" s="4">
        <f>G14/G7</f>
        <v>0.18806834049584836</v>
      </c>
      <c r="I14">
        <v>53352</v>
      </c>
      <c r="J14" s="4">
        <f>I14/I7</f>
        <v>0.12417317959865753</v>
      </c>
      <c r="K14" s="2">
        <v>2069523.9613678509</v>
      </c>
    </row>
    <row r="15" spans="1:11" x14ac:dyDescent="0.25">
      <c r="E15" s="6" t="s">
        <v>16</v>
      </c>
      <c r="F15" s="6"/>
      <c r="G15" s="2">
        <v>4375.09371723</v>
      </c>
      <c r="H15" s="4">
        <f>G15/G8</f>
        <v>1.1348326658489579E-2</v>
      </c>
      <c r="I15">
        <v>66</v>
      </c>
      <c r="J15" s="4">
        <f>I15/I8</f>
        <v>6.2270025474101334E-3</v>
      </c>
      <c r="K15" s="2">
        <v>27.821371452000001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950629.85784977698</v>
      </c>
      <c r="H18" s="4">
        <f>G18/G5</f>
        <v>8.7690793831662631E-2</v>
      </c>
      <c r="I18">
        <v>33241</v>
      </c>
      <c r="J18" s="4">
        <f>I18/I5</f>
        <v>7.5503626291007292E-2</v>
      </c>
      <c r="K18" s="2">
        <v>1660816.8016314609</v>
      </c>
    </row>
    <row r="19" spans="2:11" x14ac:dyDescent="0.25">
      <c r="E19" s="6" t="s">
        <v>20</v>
      </c>
      <c r="F19" s="6"/>
      <c r="G19" s="2">
        <v>3631333.953306112</v>
      </c>
      <c r="H19" s="4">
        <f>G19/G5</f>
        <v>0.33497218123734046</v>
      </c>
      <c r="I19">
        <v>115627</v>
      </c>
      <c r="J19" s="4">
        <f>I19/I5</f>
        <v>0.26263523351133544</v>
      </c>
      <c r="K19" s="2">
        <v>1871391.6801970201</v>
      </c>
    </row>
    <row r="20" spans="2:11" x14ac:dyDescent="0.25">
      <c r="E20" s="6" t="s">
        <v>21</v>
      </c>
      <c r="F20" s="6"/>
      <c r="G20" s="2">
        <v>6246707.3103702003</v>
      </c>
      <c r="H20" s="4">
        <f>1-H18-H19</f>
        <v>0.57733702493099681</v>
      </c>
      <c r="I20">
        <v>290490</v>
      </c>
      <c r="J20" s="4">
        <f>1-J18-J19</f>
        <v>0.66186114019765729</v>
      </c>
      <c r="K20" s="2">
        <v>4627103.7431360502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453645.71414572001</v>
      </c>
      <c r="H22" s="4">
        <f>G22/G20</f>
        <v>7.2621573511635437E-2</v>
      </c>
      <c r="I22">
        <v>44174</v>
      </c>
      <c r="J22" s="4">
        <f>I22/I20</f>
        <v>0.15206719680539776</v>
      </c>
      <c r="K22" s="2">
        <v>944583.23401397001</v>
      </c>
    </row>
    <row r="23" spans="2:11" x14ac:dyDescent="0.25">
      <c r="F23" t="s">
        <v>24</v>
      </c>
      <c r="G23" s="2">
        <f>G20-G22</f>
        <v>5793061.5962244803</v>
      </c>
      <c r="H23" s="4">
        <f>1-H22</f>
        <v>0.92737842648836455</v>
      </c>
      <c r="I23">
        <f>I20-I22</f>
        <v>246316</v>
      </c>
      <c r="J23" s="4">
        <f>1-J22</f>
        <v>0.84793280319460229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1620012.4567124371</v>
      </c>
      <c r="H26" s="4">
        <f>G26/G5</f>
        <v>0.14943795124173831</v>
      </c>
      <c r="I26">
        <v>66176</v>
      </c>
      <c r="J26" s="4">
        <f>I26/I5</f>
        <v>0.15031220400811343</v>
      </c>
      <c r="K26" s="2">
        <v>2467750.9611098929</v>
      </c>
    </row>
    <row r="27" spans="2:11" x14ac:dyDescent="0.25">
      <c r="E27" s="6" t="s">
        <v>27</v>
      </c>
      <c r="F27" s="6"/>
      <c r="G27" s="2">
        <v>9199520.0149562676</v>
      </c>
      <c r="H27" s="4">
        <f>G27/G5</f>
        <v>0.84860916824817911</v>
      </c>
      <c r="I27">
        <v>372626</v>
      </c>
      <c r="J27" s="4">
        <f>I27/I5</f>
        <v>0.84638290816500361</v>
      </c>
      <c r="K27" s="2">
        <v>6251402.026691908</v>
      </c>
    </row>
    <row r="28" spans="2:11" x14ac:dyDescent="0.25">
      <c r="E28" s="6" t="s">
        <v>28</v>
      </c>
      <c r="F28" s="6"/>
      <c r="G28" s="2">
        <v>2415.247299182</v>
      </c>
      <c r="H28" s="4">
        <f>G28/G5</f>
        <v>2.2279434126349268E-4</v>
      </c>
      <c r="I28">
        <v>73</v>
      </c>
      <c r="J28" s="4">
        <f>I28/I5</f>
        <v>1.6581224148622283E-4</v>
      </c>
      <c r="K28" s="2">
        <v>107.19849998700001</v>
      </c>
    </row>
    <row r="29" spans="2:11" x14ac:dyDescent="0.25">
      <c r="E29" s="6" t="s">
        <v>29</v>
      </c>
      <c r="F29" s="6"/>
      <c r="G29" s="2">
        <v>6333.7295848450003</v>
      </c>
      <c r="H29" s="4">
        <f>G29/G5</f>
        <v>5.8425450307906645E-4</v>
      </c>
      <c r="I29">
        <v>355</v>
      </c>
      <c r="J29" s="4">
        <f>I29/I5</f>
        <v>8.0634720174806987E-4</v>
      </c>
      <c r="K29" s="2">
        <v>271.372218906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11822597.239223937</v>
      </c>
    </row>
    <row r="3" spans="1:2" x14ac:dyDescent="0.25">
      <c r="A3" t="s">
        <v>32</v>
      </c>
      <c r="B3">
        <f>'NEWT - UK'!$G$8</f>
        <v>243197.4343394246</v>
      </c>
    </row>
    <row r="4" spans="1:2" x14ac:dyDescent="0.25">
      <c r="A4" t="s">
        <v>33</v>
      </c>
      <c r="B4">
        <f>'NEWT - UK'!$G$9</f>
        <v>507536.87129364599</v>
      </c>
    </row>
    <row r="5" spans="1:2" x14ac:dyDescent="0.25">
      <c r="A5" t="s">
        <v>34</v>
      </c>
      <c r="B5">
        <f>'NEWT - UK'!$G$10</f>
        <v>13.874681430000001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338821</v>
      </c>
    </row>
    <row r="16" spans="1:2" x14ac:dyDescent="0.25">
      <c r="A16" t="s">
        <v>32</v>
      </c>
      <c r="B16">
        <f>'NEWT - UK'!$I$8</f>
        <v>5455</v>
      </c>
    </row>
    <row r="17" spans="1:2" x14ac:dyDescent="0.25">
      <c r="A17" t="s">
        <v>33</v>
      </c>
      <c r="B17">
        <f>'NEWT - UK'!$I$9</f>
        <v>842453</v>
      </c>
    </row>
    <row r="18" spans="1:2" x14ac:dyDescent="0.25">
      <c r="A18" t="s">
        <v>34</v>
      </c>
      <c r="B18">
        <f>'NEWT - UK'!$I$10</f>
        <v>22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1259172.023620446</v>
      </c>
    </row>
    <row r="28" spans="1:2" x14ac:dyDescent="0.25">
      <c r="A28" t="s">
        <v>37</v>
      </c>
      <c r="B28">
        <f>'NEWT - UK'!$G$19</f>
        <v>4474557.2260623481</v>
      </c>
    </row>
    <row r="29" spans="1:2" x14ac:dyDescent="0.25">
      <c r="A29" t="s">
        <v>38</v>
      </c>
      <c r="B29">
        <f>'NEWT - UK'!$G$22</f>
        <v>109817.469350485</v>
      </c>
    </row>
    <row r="30" spans="1:2" x14ac:dyDescent="0.25">
      <c r="A30" t="s">
        <v>39</v>
      </c>
      <c r="B30">
        <f>'NEWT - UK'!$G$23</f>
        <v>6222247.9545300826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1859335.0585748299</v>
      </c>
    </row>
    <row r="41" spans="1:2" x14ac:dyDescent="0.25">
      <c r="A41" t="s">
        <v>42</v>
      </c>
      <c r="B41">
        <f>'NEWT - UK'!$G$27</f>
        <v>10204434.91940093</v>
      </c>
    </row>
    <row r="42" spans="1:2" x14ac:dyDescent="0.25">
      <c r="A42" t="s">
        <v>43</v>
      </c>
      <c r="B42">
        <f>'NEWT - UK'!$G$28</f>
        <v>74.257106285999996</v>
      </c>
    </row>
    <row r="43" spans="1:2" x14ac:dyDescent="0.25">
      <c r="A43" t="s">
        <v>44</v>
      </c>
      <c r="B43">
        <f>'NEWT - UK'!$G$29</f>
        <v>1950.438481316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2024-11-14T10:46:36Z</dcterms:created>
  <dcterms:modified xsi:type="dcterms:W3CDTF">2024-11-14T10:46:36Z</dcterms:modified>
</cp:coreProperties>
</file>