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8E11555-86FA-40EE-B35B-7092480724A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J9" i="5" s="1"/>
  <c r="H10" i="5"/>
  <c r="H9" i="5"/>
  <c r="K8" i="5"/>
  <c r="J8" i="5"/>
  <c r="I8" i="5"/>
  <c r="J15" i="5" s="1"/>
  <c r="G8" i="5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20" i="2"/>
  <c r="H20" i="2"/>
  <c r="J19" i="2"/>
  <c r="H19" i="2"/>
  <c r="J18" i="2"/>
  <c r="H18" i="2"/>
  <c r="J14" i="2"/>
  <c r="H14" i="2"/>
  <c r="K13" i="2"/>
  <c r="I13" i="2"/>
  <c r="J13" i="2" s="1"/>
  <c r="G13" i="2"/>
  <c r="H13" i="2" s="1"/>
  <c r="J10" i="2"/>
  <c r="H10" i="2"/>
  <c r="H9" i="2" s="1"/>
  <c r="J9" i="2"/>
  <c r="K8" i="2"/>
  <c r="J8" i="2"/>
  <c r="I8" i="2"/>
  <c r="B16" i="3" s="1"/>
  <c r="H8" i="2"/>
  <c r="G8" i="2"/>
  <c r="H15" i="2" s="1"/>
  <c r="J7" i="2"/>
  <c r="H7" i="2"/>
  <c r="J5" i="2"/>
  <c r="H5" i="2"/>
  <c r="B3" i="3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<sst xmlns="http://schemas.openxmlformats.org/spreadsheetml/2006/main" count="82" uniqueCount="45">
  <si>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29 August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</si>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</sst>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10931682.375949087</c:v>
                </c:pt>
                <c:pt idx="1">
                  <c:v>147564.99331588112</c:v>
                </c:pt>
                <c:pt idx="2">
                  <c:v>541150.08994124399</c:v>
                </c:pt>
                <c:pt idx="3">
                  <c:v>209.842225283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4B2-45EB-AE58-1C148BF4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310458</c:v>
                </c:pt>
                <c:pt idx="1">
                  <c:v>4680</c:v>
                </c:pt>
                <c:pt idx="2">
                  <c:v>1012315</c:v>
                </c:pt>
                <c:pt idx="3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2B7-4AC3-A5EE-8DEDE6FC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835177.41727515694</c:v>
                </c:pt>
                <c:pt idx="1">
                  <c:v>4608895.6863988265</c:v>
                </c:pt>
                <c:pt idx="2">
                  <c:v>120704.241234628</c:v>
                </c:pt>
                <c:pt idx="3">
                  <c:v>5514470.0243563578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55C-492E-BEC1-00EE7B7C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1475881.8516247631</c:v>
                </c:pt>
                <c:pt idx="1">
                  <c:v>9603270.3086361997</c:v>
                </c:pt>
                <c:pt idx="2">
                  <c:v>7.5484640000000001</c:v>
                </c:pt>
                <c:pt idx="3">
                  <c:v>87.660540006999994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5A-418B-BECF-31E9D5B7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11620607.301431496</v>
      </c>
      <c r="H4" s="5"/>
      <c r="I4" s="1">
        <v>1327463</v>
      </c>
      <c r="J4" s="5"/>
      <c r="K4" s="3">
        <v>455722.60904624901</v>
      </c>
    </row>
    <row r="5" spans="1:11" x14ac:dyDescent="0.25">
      <c r="E5" s="6" t="s">
        <v>7</v>
      </c>
      <c r="F5" s="6"/>
      <c r="G5" s="2">
        <v>11079247.369264968</v>
      </c>
      <c r="H5" s="4">
        <f>G5/G4</f>
        <v>0.95341380031834999</v>
      </c>
      <c r="I5">
        <v>315138</v>
      </c>
      <c r="J5" s="4">
        <f>I5/I4</f>
        <v>0.23739870715793962</v>
      </c>
      <c r="K5" s="2">
        <v>165147.686687701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10931682.375949087</v>
      </c>
      <c r="H7" s="4">
        <f>G7/G5</f>
        <v>0.986680955086783</v>
      </c>
      <c r="I7">
        <v>310458</v>
      </c>
      <c r="J7" s="4">
        <f>I7/I5</f>
        <v>0.98514936313614987</v>
      </c>
      <c r="K7" s="2">
        <v>132723.53622848599</v>
      </c>
    </row>
    <row r="8" spans="1:11" x14ac:dyDescent="0.25">
      <c r="F8" t="s">
        <v>10</v>
      </c>
      <c r="G8" s="2">
        <f>G5-G7</f>
        <v>147564.99331588112</v>
      </c>
      <c r="H8" s="4">
        <f>1-H7</f>
        <v>1.3319044913217004E-2</v>
      </c>
      <c r="I8">
        <f>I5-I7</f>
        <v>4680</v>
      </c>
      <c r="J8" s="4">
        <f>1-J7</f>
        <v>1.4850636863850131E-2</v>
      </c>
      <c r="K8" s="2">
        <f>K5-K7</f>
        <v>32424.150459215016</v>
      </c>
    </row>
    <row r="9" spans="1:11" x14ac:dyDescent="0.25">
      <c r="E9" s="6" t="s">
        <v>11</v>
      </c>
      <c r="F9" s="6"/>
      <c r="G9" s="2">
        <v>541150.08994124399</v>
      </c>
      <c r="H9" s="4">
        <f>1-H5-H10</f>
        <v>4.6568141914113438E-2</v>
      </c>
      <c r="I9">
        <v>1012315</v>
      </c>
      <c r="J9" s="4">
        <f>1-J5-J10</f>
        <v>0.76259375967541088</v>
      </c>
      <c r="K9" s="2">
        <v>289517.436557637</v>
      </c>
    </row>
    <row r="10" spans="1:11" x14ac:dyDescent="0.25">
      <c r="E10" s="6" t="s">
        <v>12</v>
      </c>
      <c r="F10" s="6"/>
      <c r="G10" s="2">
        <v>209.842225283</v>
      </c>
      <c r="H10" s="4">
        <f>G10/G4</f>
        <v>1.8057767536568455E-5</v>
      </c>
      <c r="I10">
        <v>10</v>
      </c>
      <c r="J10" s="4">
        <f>I10/I4</f>
        <v>7.5331666494659365E-6</v>
      </c>
      <c r="K10" s="2">
        <v>1057.4858009110001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2665517.7228555731</v>
      </c>
      <c r="H13" s="5">
        <f>G13/G5</f>
        <v>0.24058653390572432</v>
      </c>
      <c r="I13" s="1">
        <f>I14+I15</f>
        <v>86338</v>
      </c>
      <c r="J13" s="5">
        <f>I13/I5</f>
        <v>0.27396886443399399</v>
      </c>
      <c r="K13" s="3">
        <f>K14+K15</f>
        <v>25110.280436613</v>
      </c>
    </row>
    <row r="14" spans="1:11" x14ac:dyDescent="0.25">
      <c r="E14" s="6" t="s">
        <v>15</v>
      </c>
      <c r="F14" s="6"/>
      <c r="G14" s="2">
        <v>2665517.7228555731</v>
      </c>
      <c r="H14" s="4">
        <f>G14/G7</f>
        <v>0.24383417219658773</v>
      </c>
      <c r="I14">
        <v>86338</v>
      </c>
      <c r="J14" s="4">
        <f>I14/I7</f>
        <v>0.27809880885659249</v>
      </c>
      <c r="K14" s="2">
        <v>25110.280436613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835177.41727515694</v>
      </c>
      <c r="H18" s="4">
        <f>G18/G5</f>
        <v>7.5382143699763357E-2</v>
      </c>
      <c r="I18">
        <v>28389</v>
      </c>
      <c r="J18" s="4">
        <f>I18/I5</f>
        <v>9.0084344001675462E-2</v>
      </c>
      <c r="K18" s="2">
        <v>13162.188285638</v>
      </c>
    </row>
    <row r="19" spans="2:11" x14ac:dyDescent="0.25">
      <c r="E19" s="6" t="s">
        <v>20</v>
      </c>
      <c r="F19" s="6"/>
      <c r="G19" s="2">
        <v>4608895.6863988265</v>
      </c>
      <c r="H19" s="4">
        <f>G19/G5</f>
        <v>0.41599357183633273</v>
      </c>
      <c r="I19">
        <v>125542</v>
      </c>
      <c r="J19" s="4">
        <f>I19/I5</f>
        <v>0.39837150708578462</v>
      </c>
      <c r="K19" s="2">
        <v>48688.490994120002</v>
      </c>
    </row>
    <row r="20" spans="2:11" x14ac:dyDescent="0.25">
      <c r="E20" s="6" t="s">
        <v>21</v>
      </c>
      <c r="F20" s="6"/>
      <c r="G20" s="2">
        <v>5635174.2655909853</v>
      </c>
      <c r="H20" s="4">
        <f>1-H18-H19</f>
        <v>0.50862428446390395</v>
      </c>
      <c r="I20">
        <v>161207</v>
      </c>
      <c r="J20" s="4">
        <f>1-J18-J19</f>
        <v>0.51154414891253996</v>
      </c>
      <c r="K20" s="2">
        <v>103297.00740794301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120704.241234628</v>
      </c>
      <c r="H22" s="4">
        <f>G22/G20</f>
        <v>2.1419788554128988E-2</v>
      </c>
      <c r="I22">
        <v>5196</v>
      </c>
      <c r="J22" s="4">
        <f>I22/I20</f>
        <v>3.2231850974213279E-2</v>
      </c>
      <c r="K22" s="2">
        <v>4322.9243035870004</v>
      </c>
    </row>
    <row r="23" spans="2:11" x14ac:dyDescent="0.25">
      <c r="F23" t="s">
        <v>24</v>
      </c>
      <c r="G23" s="2">
        <f>G20-G22</f>
        <v>5514470.0243563578</v>
      </c>
      <c r="H23" s="4">
        <f>1-H22</f>
        <v>0.97858021144587104</v>
      </c>
      <c r="I23">
        <f>I20-I22</f>
        <v>156011</v>
      </c>
      <c r="J23" s="4">
        <f>1-J22</f>
        <v>0.96776814902578667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1475881.8516247631</v>
      </c>
      <c r="H26" s="4">
        <f>G26/G5</f>
        <v>0.13321138182355413</v>
      </c>
      <c r="I26">
        <v>44667</v>
      </c>
      <c r="J26" s="4">
        <f>I26/I5</f>
        <v>0.14173790529863109</v>
      </c>
      <c r="K26" s="2">
        <v>27607.124024190001</v>
      </c>
    </row>
    <row r="27" spans="2:11" x14ac:dyDescent="0.25">
      <c r="E27" s="6" t="s">
        <v>27</v>
      </c>
      <c r="F27" s="6"/>
      <c r="G27" s="2">
        <v>9603270.3086361997</v>
      </c>
      <c r="H27" s="4">
        <f>G27/G5</f>
        <v>0.86678002472232107</v>
      </c>
      <c r="I27">
        <v>270452</v>
      </c>
      <c r="J27" s="4">
        <f>I27/I5</f>
        <v>0.85820180365427212</v>
      </c>
      <c r="K27" s="2">
        <v>137540.56266351099</v>
      </c>
    </row>
    <row r="28" spans="2:11" x14ac:dyDescent="0.25">
      <c r="E28" s="6" t="s">
        <v>28</v>
      </c>
      <c r="F28" s="6"/>
      <c r="G28" s="2">
        <v>7.5484640000000001</v>
      </c>
      <c r="H28" s="4">
        <f>G28/G5</f>
        <v>6.8131559377762936E-7</v>
      </c>
      <c r="I28">
        <v>5</v>
      </c>
      <c r="J28" s="4">
        <f>I28/I5</f>
        <v>1.5866065025480901E-5</v>
      </c>
      <c r="K28" s="2">
        <v>0</v>
      </c>
    </row>
    <row r="29" spans="2:11" x14ac:dyDescent="0.25">
      <c r="E29" s="6" t="s">
        <v>29</v>
      </c>
      <c r="F29" s="6"/>
      <c r="G29" s="2">
        <v>87.660540006999994</v>
      </c>
      <c r="H29" s="4">
        <f>G29/G5</f>
        <v>7.9121385311948025E-6</v>
      </c>
      <c r="I29">
        <v>14</v>
      </c>
      <c r="J29" s="4">
        <f>I29/I5</f>
        <v>4.442498207134652E-5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13922834.459484594</v>
      </c>
      <c r="H4" s="5"/>
      <c r="I4" s="1">
        <v>4204100</v>
      </c>
      <c r="J4" s="5"/>
      <c r="K4" s="3">
        <v>87083558.932488352</v>
      </c>
    </row>
    <row r="5" spans="1:11" x14ac:dyDescent="0.25">
      <c r="E5" s="6" t="s">
        <v>7</v>
      </c>
      <c r="F5" s="6"/>
      <c r="G5" s="2">
        <v>10321751.381483473</v>
      </c>
      <c r="H5" s="4">
        <f>G5/G4</f>
        <v>0.74135416976476576</v>
      </c>
      <c r="I5">
        <v>389582</v>
      </c>
      <c r="J5" s="4">
        <f>I5/I4</f>
        <v>9.2667158250279491E-2</v>
      </c>
      <c r="K5" s="2">
        <v>3827088.7158848969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10001035.809526121</v>
      </c>
      <c r="H7" s="4">
        <f>G7/G5</f>
        <v>0.96892818281472137</v>
      </c>
      <c r="I7">
        <v>379158</v>
      </c>
      <c r="J7" s="4">
        <f>I7/I5</f>
        <v>0.97324311698179078</v>
      </c>
      <c r="K7" s="2">
        <v>3436790.371844084</v>
      </c>
    </row>
    <row r="8" spans="1:11" x14ac:dyDescent="0.25">
      <c r="F8" t="s">
        <v>10</v>
      </c>
      <c r="G8" s="2">
        <f>G5-G7</f>
        <v>320715.57195735164</v>
      </c>
      <c r="H8" s="4">
        <f>1-H7</f>
        <v>3.1071817185278627E-2</v>
      </c>
      <c r="I8">
        <f>I5-I7</f>
        <v>10424</v>
      </c>
      <c r="J8" s="4">
        <f>1-J7</f>
        <v>2.6756883018209221E-2</v>
      </c>
      <c r="K8" s="2">
        <f>K5-K7</f>
        <v>390298.34404081292</v>
      </c>
    </row>
    <row r="9" spans="1:11" x14ac:dyDescent="0.25">
      <c r="E9" s="6" t="s">
        <v>11</v>
      </c>
      <c r="F9" s="6"/>
      <c r="G9" s="2">
        <v>3301726.9768302012</v>
      </c>
      <c r="H9" s="4">
        <f>1-H5-H10</f>
        <v>0.23714474135552047</v>
      </c>
      <c r="I9">
        <v>3790705</v>
      </c>
      <c r="J9" s="4">
        <f>1-J5-J10</f>
        <v>0.90166860921481407</v>
      </c>
      <c r="K9" s="2">
        <v>79224423.629875809</v>
      </c>
    </row>
    <row r="10" spans="1:11" x14ac:dyDescent="0.25">
      <c r="E10" s="6" t="s">
        <v>12</v>
      </c>
      <c r="F10" s="6"/>
      <c r="G10" s="2">
        <v>299356.10117092001</v>
      </c>
      <c r="H10" s="4">
        <f>G10/G4</f>
        <v>2.1501088879713779E-2</v>
      </c>
      <c r="I10">
        <v>23813</v>
      </c>
      <c r="J10" s="4">
        <f>I10/I4</f>
        <v>5.6642325349064012E-3</v>
      </c>
      <c r="K10" s="2">
        <v>4032046.5867276592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1776953.8828998299</v>
      </c>
      <c r="H13" s="5">
        <f>G13/G5</f>
        <v>0.1721562375632846</v>
      </c>
      <c r="I13" s="1">
        <f>I14+I15</f>
        <v>48492</v>
      </c>
      <c r="J13" s="5">
        <f>I13/I5</f>
        <v>0.12447186985024976</v>
      </c>
      <c r="K13" s="3">
        <f>K14+K15</f>
        <v>608827.07429778797</v>
      </c>
    </row>
    <row r="14" spans="1:11" x14ac:dyDescent="0.25">
      <c r="E14" s="6" t="s">
        <v>15</v>
      </c>
      <c r="F14" s="6"/>
      <c r="G14" s="2">
        <v>1776953.8828998299</v>
      </c>
      <c r="H14" s="4">
        <f>G14/G7</f>
        <v>0.17767698433868795</v>
      </c>
      <c r="I14">
        <v>48492</v>
      </c>
      <c r="J14" s="4">
        <f>I14/I7</f>
        <v>0.12789391230041303</v>
      </c>
      <c r="K14" s="2">
        <v>608827.07429778797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959165.73466457496</v>
      </c>
      <c r="H18" s="4">
        <f>G18/G5</f>
        <v>9.2926645800174346E-2</v>
      </c>
      <c r="I18">
        <v>33574</v>
      </c>
      <c r="J18" s="4">
        <f>I18/I5</f>
        <v>8.6179546282939154E-2</v>
      </c>
      <c r="K18" s="2">
        <v>506181.57445316698</v>
      </c>
    </row>
    <row r="19" spans="2:11" x14ac:dyDescent="0.25">
      <c r="E19" s="6" t="s">
        <v>20</v>
      </c>
      <c r="F19" s="6"/>
      <c r="G19" s="2">
        <v>4126503.4840374021</v>
      </c>
      <c r="H19" s="4">
        <f>G19/G5</f>
        <v>0.39978714188369929</v>
      </c>
      <c r="I19">
        <v>124307</v>
      </c>
      <c r="J19" s="4">
        <f>I19/I5</f>
        <v>0.31907788347510924</v>
      </c>
      <c r="K19" s="2">
        <v>627834.06447951205</v>
      </c>
    </row>
    <row r="20" spans="2:11" x14ac:dyDescent="0.25">
      <c r="E20" s="6" t="s">
        <v>21</v>
      </c>
      <c r="F20" s="6"/>
      <c r="G20" s="2">
        <v>5225816.8029606016</v>
      </c>
      <c r="H20" s="4">
        <f>1-H18-H19</f>
        <v>0.50728621231612636</v>
      </c>
      <c r="I20">
        <v>230882</v>
      </c>
      <c r="J20" s="4">
        <f>1-J18-J19</f>
        <v>0.59474257024195165</v>
      </c>
      <c r="K20" s="2">
        <v>2238320.4376202258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143404.81945076399</v>
      </c>
      <c r="H22" s="4">
        <f>G22/G20</f>
        <v>2.7441608624611622E-2</v>
      </c>
      <c r="I22">
        <v>11324</v>
      </c>
      <c r="J22" s="4">
        <f>I22/I20</f>
        <v>4.9046699179667537E-2</v>
      </c>
      <c r="K22" s="2">
        <v>360326.37836754997</v>
      </c>
    </row>
    <row r="23" spans="2:11" x14ac:dyDescent="0.25">
      <c r="F23" t="s">
        <v>24</v>
      </c>
      <c r="G23" s="2">
        <f>G20-G22</f>
        <v>5082411.9835098376</v>
      </c>
      <c r="H23" s="4">
        <f>1-H22</f>
        <v>0.97255839137538835</v>
      </c>
      <c r="I23">
        <f>I20-I22</f>
        <v>219558</v>
      </c>
      <c r="J23" s="4">
        <f>1-J22</f>
        <v>0.95095330082033247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1507252.4543114961</v>
      </c>
      <c r="H26" s="4">
        <f>G26/G5</f>
        <v>0.14602681256355443</v>
      </c>
      <c r="I26">
        <v>58874</v>
      </c>
      <c r="J26" s="4">
        <f>I26/I5</f>
        <v>0.15112094501285994</v>
      </c>
      <c r="K26" s="2">
        <v>407000.377359837</v>
      </c>
    </row>
    <row r="27" spans="2:11" x14ac:dyDescent="0.25">
      <c r="E27" s="6" t="s">
        <v>27</v>
      </c>
      <c r="F27" s="6"/>
      <c r="G27" s="2">
        <v>8799396.9204666521</v>
      </c>
      <c r="H27" s="4">
        <f>G27/G5</f>
        <v>0.85251006299688425</v>
      </c>
      <c r="I27">
        <v>329382</v>
      </c>
      <c r="J27" s="4">
        <f>I27/I5</f>
        <v>0.84547540697465484</v>
      </c>
      <c r="K27" s="2">
        <v>3419629.112921908</v>
      </c>
    </row>
    <row r="28" spans="2:11" x14ac:dyDescent="0.25">
      <c r="E28" s="6" t="s">
        <v>28</v>
      </c>
      <c r="F28" s="6"/>
      <c r="G28" s="2">
        <v>2131.6606203480001</v>
      </c>
      <c r="H28" s="4">
        <f>G28/G5</f>
        <v>2.0652121346112403E-4</v>
      </c>
      <c r="I28">
        <v>63</v>
      </c>
      <c r="J28" s="4">
        <f>I28/I5</f>
        <v>1.6171178339861698E-4</v>
      </c>
      <c r="K28" s="2">
        <v>104.94294560900001</v>
      </c>
    </row>
    <row r="29" spans="2:11" x14ac:dyDescent="0.25">
      <c r="E29" s="6" t="s">
        <v>29</v>
      </c>
      <c r="F29" s="6"/>
      <c r="G29" s="2">
        <v>2254.9432657510001</v>
      </c>
      <c r="H29" s="4">
        <f>G29/G5</f>
        <v>2.1846517925206148E-4</v>
      </c>
      <c r="I29">
        <v>430</v>
      </c>
      <c r="J29" s="4">
        <f>I29/I5</f>
        <v>1.1037470930381793E-3</v>
      </c>
      <c r="K29" s="2">
        <v>84.550049208999994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10931682.375949087</v>
      </c>
    </row>
    <row r="3" spans="1:2" x14ac:dyDescent="0.25">
      <c r="A3" t="s">
        <v>32</v>
      </c>
      <c r="B3">
        <f>'NEWT - UK'!$G$8</f>
        <v>147564.99331588112</v>
      </c>
    </row>
    <row r="4" spans="1:2" x14ac:dyDescent="0.25">
      <c r="A4" t="s">
        <v>33</v>
      </c>
      <c r="B4">
        <f>'NEWT - UK'!$G$9</f>
        <v>541150.08994124399</v>
      </c>
    </row>
    <row r="5" spans="1:2" x14ac:dyDescent="0.25">
      <c r="A5" t="s">
        <v>34</v>
      </c>
      <c r="B5">
        <f>'NEWT - UK'!$G$10</f>
        <v>209.842225283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310458</v>
      </c>
    </row>
    <row r="16" spans="1:2" x14ac:dyDescent="0.25">
      <c r="A16" t="s">
        <v>32</v>
      </c>
      <c r="B16">
        <f>'NEWT - UK'!$I$8</f>
        <v>4680</v>
      </c>
    </row>
    <row r="17" spans="1:2" x14ac:dyDescent="0.25">
      <c r="A17" t="s">
        <v>33</v>
      </c>
      <c r="B17">
        <f>'NEWT - UK'!$I$9</f>
        <v>1012315</v>
      </c>
    </row>
    <row r="18" spans="1:2" x14ac:dyDescent="0.25">
      <c r="A18" t="s">
        <v>34</v>
      </c>
      <c r="B18">
        <f>'NEWT - UK'!$I$10</f>
        <v>10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835177.41727515694</v>
      </c>
    </row>
    <row r="28" spans="1:2" x14ac:dyDescent="0.25">
      <c r="A28" t="s">
        <v>37</v>
      </c>
      <c r="B28">
        <f>'NEWT - UK'!$G$19</f>
        <v>4608895.6863988265</v>
      </c>
    </row>
    <row r="29" spans="1:2" x14ac:dyDescent="0.25">
      <c r="A29" t="s">
        <v>38</v>
      </c>
      <c r="B29">
        <f>'NEWT - UK'!$G$22</f>
        <v>120704.241234628</v>
      </c>
    </row>
    <row r="30" spans="1:2" x14ac:dyDescent="0.25">
      <c r="A30" t="s">
        <v>39</v>
      </c>
      <c r="B30">
        <f>'NEWT - UK'!$G$23</f>
        <v>5514470.0243563578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1475881.8516247631</v>
      </c>
    </row>
    <row r="41" spans="1:2" x14ac:dyDescent="0.25">
      <c r="A41" t="s">
        <v>42</v>
      </c>
      <c r="B41">
        <f>'NEWT - UK'!$G$27</f>
        <v>9603270.3086361997</v>
      </c>
    </row>
    <row r="42" spans="1:2" x14ac:dyDescent="0.25">
      <c r="A42" t="s">
        <v>43</v>
      </c>
      <c r="B42">
        <f>'NEWT - UK'!$G$28</f>
        <v>7.5484640000000001</v>
      </c>
    </row>
    <row r="43" spans="1:2" x14ac:dyDescent="0.25">
      <c r="A43" t="s">
        <v>44</v>
      </c>
      <c r="B43">
        <f>'NEWT - UK'!$G$29</f>
        <v>87.660540006999994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2025-09-02T09:30:07Z</dcterms:created>
  <dcterms:modified xsi:type="dcterms:W3CDTF">2025-09-02T09:30:07Z</dcterms:modified>
</cp:coreProperties>
</file>