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6D66DE6-4197-45CA-B67A-BA2ACCF9BA5B}" xr6:coauthVersionLast="47" xr6:coauthVersionMax="47" xr10:uidLastSave="{00000000-0000-0000-0000-000000000000}"/>
  <bookViews>
    <workbookView xWindow="35040" yWindow="1905" windowWidth="21600" windowHeight="11325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J9" i="5"/>
  <c r="H9" i="5"/>
  <c r="K8" i="5"/>
  <c r="J8" i="5"/>
  <c r="I8" i="5"/>
  <c r="G8" i="5"/>
  <c r="H15" i="5" s="1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J19" i="2"/>
  <c r="H19" i="2"/>
  <c r="J18" i="2"/>
  <c r="H18" i="2"/>
  <c r="H20" i="2" s="1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H8" i="2"/>
  <c r="G8" i="2"/>
  <c r="B3" i="3" s="1"/>
  <c r="J7" i="2"/>
  <c r="J8" i="2" s="1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<sst xmlns="http://schemas.openxmlformats.org/spreadsheetml/2006/main" count="82" uniqueCount="45">
  <si>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17 May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</si>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</sst>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11061011.692449735</c:v>
                </c:pt>
                <c:pt idx="1">
                  <c:v>241662.07771288045</c:v>
                </c:pt>
                <c:pt idx="2">
                  <c:v>485974.39906990703</c:v>
                </c:pt>
                <c:pt idx="3">
                  <c:v>86.699235673999993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08-4604-8FF5-94A1A774D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348155</c:v>
                </c:pt>
                <c:pt idx="1">
                  <c:v>5913</c:v>
                </c:pt>
                <c:pt idx="2">
                  <c:v>860090</c:v>
                </c:pt>
                <c:pt idx="3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39F-40A0-811F-375B2AA3A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1184098.8541930709</c:v>
                </c:pt>
                <c:pt idx="1">
                  <c:v>3443747.8721440118</c:v>
                </c:pt>
                <c:pt idx="2">
                  <c:v>98827.181486054003</c:v>
                </c:pt>
                <c:pt idx="3">
                  <c:v>6575999.8623394789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BA7-4C63-A1B9-4A37671C5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1666462.3501730671</c:v>
                </c:pt>
                <c:pt idx="1">
                  <c:v>9630586.312621424</c:v>
                </c:pt>
                <c:pt idx="2">
                  <c:v>0</c:v>
                </c:pt>
                <c:pt idx="3">
                  <c:v>5625.1073681239995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40-4095-82B6-42AA2C1BC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11788734.868468195</v>
      </c>
      <c r="H4" s="5"/>
      <c r="I4" s="1">
        <v>1214179</v>
      </c>
      <c r="J4" s="5"/>
      <c r="K4" s="3">
        <v>4948321.8018641789</v>
      </c>
    </row>
    <row r="5" spans="1:11" x14ac:dyDescent="0.25">
      <c r="E5" s="6" t="s">
        <v>7</v>
      </c>
      <c r="F5" s="6"/>
      <c r="G5" s="2">
        <v>11302673.770162616</v>
      </c>
      <c r="H5" s="4">
        <f>G5/G4</f>
        <v>0.95876901943009452</v>
      </c>
      <c r="I5">
        <v>354068</v>
      </c>
      <c r="J5" s="4">
        <f>I5/I4</f>
        <v>0.29161103922897696</v>
      </c>
      <c r="K5" s="2">
        <v>4613592.8975558206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11061011.692449735</v>
      </c>
      <c r="H7" s="4">
        <f>G7/G5</f>
        <v>0.97861903451988219</v>
      </c>
      <c r="I7">
        <v>348155</v>
      </c>
      <c r="J7" s="4">
        <f>I7/I5</f>
        <v>0.98329981811403455</v>
      </c>
      <c r="K7" s="2">
        <v>4573187.6136798291</v>
      </c>
    </row>
    <row r="8" spans="1:11" x14ac:dyDescent="0.25">
      <c r="F8" t="s">
        <v>10</v>
      </c>
      <c r="G8" s="2">
        <f>G5-G7</f>
        <v>241662.07771288045</v>
      </c>
      <c r="H8" s="4">
        <f>1-H7</f>
        <v>2.1380965480117808E-2</v>
      </c>
      <c r="I8">
        <f>I5-I7</f>
        <v>5913</v>
      </c>
      <c r="J8" s="4">
        <f>1-J7</f>
        <v>1.6700181885965448E-2</v>
      </c>
      <c r="K8" s="2">
        <f>K5-K7</f>
        <v>40405.28387599159</v>
      </c>
    </row>
    <row r="9" spans="1:11" x14ac:dyDescent="0.25">
      <c r="E9" s="6" t="s">
        <v>11</v>
      </c>
      <c r="F9" s="6"/>
      <c r="G9" s="2">
        <v>485974.39906990703</v>
      </c>
      <c r="H9" s="4">
        <f>1-H5-H10</f>
        <v>4.122362615599752E-2</v>
      </c>
      <c r="I9">
        <v>860090</v>
      </c>
      <c r="J9" s="4">
        <f>1-J5-J10</f>
        <v>0.70837166513339456</v>
      </c>
      <c r="K9" s="2">
        <v>331489.92956286803</v>
      </c>
    </row>
    <row r="10" spans="1:11" x14ac:dyDescent="0.25">
      <c r="E10" s="6" t="s">
        <v>12</v>
      </c>
      <c r="F10" s="6"/>
      <c r="G10" s="2">
        <v>86.699235673999993</v>
      </c>
      <c r="H10" s="4">
        <f>G10/G4</f>
        <v>7.3544139079671676E-6</v>
      </c>
      <c r="I10">
        <v>21</v>
      </c>
      <c r="J10" s="4">
        <f>I10/I4</f>
        <v>1.7295637628389226E-5</v>
      </c>
      <c r="K10" s="2">
        <v>3238.9747454899998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2749829.7926838021</v>
      </c>
      <c r="H13" s="5">
        <f>G13/G5</f>
        <v>0.24329020270787124</v>
      </c>
      <c r="I13" s="1">
        <f>I14+I15</f>
        <v>98379</v>
      </c>
      <c r="J13" s="5">
        <f>I13/I5</f>
        <v>0.27785340669024028</v>
      </c>
      <c r="K13" s="3">
        <f>K14+K15</f>
        <v>54456.319556789997</v>
      </c>
    </row>
    <row r="14" spans="1:11" x14ac:dyDescent="0.25">
      <c r="E14" s="6" t="s">
        <v>15</v>
      </c>
      <c r="F14" s="6"/>
      <c r="G14" s="2">
        <v>2747025.983685392</v>
      </c>
      <c r="H14" s="4">
        <f>G14/G7</f>
        <v>0.2483521453612165</v>
      </c>
      <c r="I14">
        <v>98263</v>
      </c>
      <c r="J14" s="4">
        <f>I14/I7</f>
        <v>0.28223923252574284</v>
      </c>
      <c r="K14" s="2">
        <v>54456.319556789997</v>
      </c>
    </row>
    <row r="15" spans="1:11" x14ac:dyDescent="0.25">
      <c r="E15" s="6" t="s">
        <v>16</v>
      </c>
      <c r="F15" s="6"/>
      <c r="G15" s="2">
        <v>2803.8089984100002</v>
      </c>
      <c r="H15" s="4">
        <f>G15/G8</f>
        <v>1.1602188580622961E-2</v>
      </c>
      <c r="I15">
        <v>116</v>
      </c>
      <c r="J15" s="4">
        <f>I15/I8</f>
        <v>1.9617791307289023E-2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1184098.8541930709</v>
      </c>
      <c r="H18" s="4">
        <f>G18/G5</f>
        <v>0.10476272059792759</v>
      </c>
      <c r="I18">
        <v>42465</v>
      </c>
      <c r="J18" s="4">
        <f>I18/I5</f>
        <v>0.1199345888360428</v>
      </c>
      <c r="K18" s="2">
        <v>17376.238083608001</v>
      </c>
    </row>
    <row r="19" spans="2:11" x14ac:dyDescent="0.25">
      <c r="E19" s="6" t="s">
        <v>20</v>
      </c>
      <c r="F19" s="6"/>
      <c r="G19" s="2">
        <v>3443747.8721440118</v>
      </c>
      <c r="H19" s="4">
        <f>G19/G5</f>
        <v>0.30468435541641448</v>
      </c>
      <c r="I19">
        <v>105238</v>
      </c>
      <c r="J19" s="4">
        <f>I19/I5</f>
        <v>0.29722539173266155</v>
      </c>
      <c r="K19" s="2">
        <v>4146048.028473556</v>
      </c>
    </row>
    <row r="20" spans="2:11" x14ac:dyDescent="0.25">
      <c r="E20" s="6" t="s">
        <v>21</v>
      </c>
      <c r="F20" s="6"/>
      <c r="G20" s="2">
        <v>6674827.0438255332</v>
      </c>
      <c r="H20" s="4">
        <f>1-H18-H19</f>
        <v>0.59055292398565795</v>
      </c>
      <c r="I20">
        <v>206365</v>
      </c>
      <c r="J20" s="4">
        <f>1-J18-J19</f>
        <v>0.58284001943129571</v>
      </c>
      <c r="K20" s="2">
        <v>450168.63099865703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98827.181486054003</v>
      </c>
      <c r="H22" s="4">
        <f>G22/G20</f>
        <v>1.4805953897707787E-2</v>
      </c>
      <c r="I22">
        <v>4182</v>
      </c>
      <c r="J22" s="4">
        <f>I22/I20</f>
        <v>2.0265064327768759E-2</v>
      </c>
      <c r="K22" s="2">
        <v>4405.9276493629995</v>
      </c>
    </row>
    <row r="23" spans="2:11" x14ac:dyDescent="0.25">
      <c r="F23" t="s">
        <v>24</v>
      </c>
      <c r="G23" s="2">
        <f>G20-G22</f>
        <v>6575999.8623394789</v>
      </c>
      <c r="H23" s="4">
        <f>1-H22</f>
        <v>0.98519404610229222</v>
      </c>
      <c r="I23">
        <f>I20-I22</f>
        <v>202183</v>
      </c>
      <c r="J23" s="4">
        <f>1-J22</f>
        <v>0.97973493567223124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1666462.3501730671</v>
      </c>
      <c r="H26" s="4">
        <f>G26/G5</f>
        <v>0.14743965755892918</v>
      </c>
      <c r="I26">
        <v>59911</v>
      </c>
      <c r="J26" s="4">
        <f>I26/I5</f>
        <v>0.16920760983765831</v>
      </c>
      <c r="K26" s="2">
        <v>4195511.468969089</v>
      </c>
    </row>
    <row r="27" spans="2:11" x14ac:dyDescent="0.25">
      <c r="E27" s="6" t="s">
        <v>27</v>
      </c>
      <c r="F27" s="6"/>
      <c r="G27" s="2">
        <v>9630586.312621424</v>
      </c>
      <c r="H27" s="4">
        <f>G27/G5</f>
        <v>0.85206266308815748</v>
      </c>
      <c r="I27">
        <v>294087</v>
      </c>
      <c r="J27" s="4">
        <f>I27/I5</f>
        <v>0.83059468802602887</v>
      </c>
      <c r="K27" s="2">
        <v>418081.42858673201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5625.1073681239995</v>
      </c>
      <c r="H29" s="4">
        <f>G29/G5</f>
        <v>4.976793529132416E-4</v>
      </c>
      <c r="I29">
        <v>70</v>
      </c>
      <c r="J29" s="4">
        <f>I29/I5</f>
        <v>1.9770213631279868E-4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12186637.839579826</v>
      </c>
      <c r="H4" s="5"/>
      <c r="I4" s="1">
        <v>3856822</v>
      </c>
      <c r="J4" s="5"/>
      <c r="K4" s="3">
        <v>368561655.7967751</v>
      </c>
    </row>
    <row r="5" spans="1:11" x14ac:dyDescent="0.25">
      <c r="E5" s="6" t="s">
        <v>7</v>
      </c>
      <c r="F5" s="6"/>
      <c r="G5" s="2">
        <v>10299049.755735248</v>
      </c>
      <c r="H5" s="4">
        <f>G5/G4</f>
        <v>0.84511002060682727</v>
      </c>
      <c r="I5">
        <v>440100</v>
      </c>
      <c r="J5" s="4">
        <f>I5/I4</f>
        <v>0.11410949221924165</v>
      </c>
      <c r="K5" s="2">
        <v>11671013.292024933</v>
      </c>
    </row>
    <row r="6" spans="1:11" x14ac:dyDescent="0.25">
      <c r="F6" t="s">
        <v>8</v>
      </c>
    </row>
    <row r="7" spans="1:11" x14ac:dyDescent="0.25">
      <c r="F7" t="s">
        <v>9</v>
      </c>
      <c r="G7" s="2">
        <v>9934934.5003318805</v>
      </c>
      <c r="H7" s="4">
        <f>G7/G5</f>
        <v>0.96464574266178271</v>
      </c>
      <c r="I7">
        <v>428649</v>
      </c>
      <c r="J7" s="4">
        <f>I7/I5</f>
        <v>0.97398091342876614</v>
      </c>
      <c r="K7" s="2">
        <v>11315932.273197517</v>
      </c>
    </row>
    <row r="8" spans="1:11" x14ac:dyDescent="0.25">
      <c r="F8" t="s">
        <v>10</v>
      </c>
      <c r="G8" s="2">
        <f>G5-G7</f>
        <v>364115.2554033678</v>
      </c>
      <c r="H8" s="4">
        <f>1-H7</f>
        <v>3.5354257338217288E-2</v>
      </c>
      <c r="I8">
        <f>I5-I7</f>
        <v>11451</v>
      </c>
      <c r="J8" s="4">
        <f>1-J7</f>
        <v>2.6019086571233863E-2</v>
      </c>
      <c r="K8" s="2">
        <f>K5-K7</f>
        <v>355081.018827416</v>
      </c>
    </row>
    <row r="9" spans="1:11" x14ac:dyDescent="0.25">
      <c r="E9" s="6" t="s">
        <v>11</v>
      </c>
      <c r="F9" s="6"/>
      <c r="G9" s="2">
        <v>1618705.1517279269</v>
      </c>
      <c r="H9" s="4">
        <f>1-H5-H10</f>
        <v>0.13282622927143115</v>
      </c>
      <c r="I9">
        <v>3394951</v>
      </c>
      <c r="J9" s="4">
        <f>1-J5-J10</f>
        <v>0.88024570488345066</v>
      </c>
      <c r="K9" s="2">
        <v>352989538.89931422</v>
      </c>
    </row>
    <row r="10" spans="1:11" x14ac:dyDescent="0.25">
      <c r="E10" s="6" t="s">
        <v>12</v>
      </c>
      <c r="F10" s="6"/>
      <c r="G10" s="2">
        <v>268882.93211664999</v>
      </c>
      <c r="H10" s="4">
        <f>G10/G4</f>
        <v>2.2063750121741586E-2</v>
      </c>
      <c r="I10">
        <v>21771</v>
      </c>
      <c r="J10" s="4">
        <f>I10/I4</f>
        <v>5.6448028973076795E-3</v>
      </c>
      <c r="K10" s="2">
        <v>3901103.6054359451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1908915.707476845</v>
      </c>
      <c r="H13" s="5">
        <f>G13/G5</f>
        <v>0.18534872175113282</v>
      </c>
      <c r="I13" s="1">
        <f>I14+I15</f>
        <v>57204</v>
      </c>
      <c r="J13" s="5">
        <f>I13/I5</f>
        <v>0.12997955010224949</v>
      </c>
      <c r="K13" s="3">
        <f>K14+K15</f>
        <v>2128573.9994616499</v>
      </c>
    </row>
    <row r="14" spans="1:11" x14ac:dyDescent="0.25">
      <c r="E14" s="6" t="s">
        <v>15</v>
      </c>
      <c r="F14" s="6"/>
      <c r="G14" s="2">
        <v>1903288.6045360151</v>
      </c>
      <c r="H14" s="4">
        <f>G14/G7</f>
        <v>0.19157535507379891</v>
      </c>
      <c r="I14">
        <v>57082</v>
      </c>
      <c r="J14" s="4">
        <f>I14/I7</f>
        <v>0.13316723006469161</v>
      </c>
      <c r="K14" s="2">
        <v>2128549.7152349148</v>
      </c>
    </row>
    <row r="15" spans="1:11" x14ac:dyDescent="0.25">
      <c r="E15" s="6" t="s">
        <v>16</v>
      </c>
      <c r="F15" s="6"/>
      <c r="G15" s="2">
        <v>5627.1029408300001</v>
      </c>
      <c r="H15" s="4">
        <f>G15/G8</f>
        <v>1.5454180667591862E-2</v>
      </c>
      <c r="I15">
        <v>122</v>
      </c>
      <c r="J15" s="4">
        <f>I15/I8</f>
        <v>1.0654091345733996E-2</v>
      </c>
      <c r="K15" s="2">
        <v>24.284226735000001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923133.62729523401</v>
      </c>
      <c r="H18" s="4">
        <f>G18/G5</f>
        <v>8.963289324640529E-2</v>
      </c>
      <c r="I18">
        <v>33544</v>
      </c>
      <c r="J18" s="4">
        <f>I18/I5</f>
        <v>7.6219041127016593E-2</v>
      </c>
      <c r="K18" s="2">
        <v>1803638.9284299139</v>
      </c>
    </row>
    <row r="19" spans="2:11" x14ac:dyDescent="0.25">
      <c r="E19" s="6" t="s">
        <v>20</v>
      </c>
      <c r="F19" s="6"/>
      <c r="G19" s="2">
        <v>3210885.0928974841</v>
      </c>
      <c r="H19" s="4">
        <f>G19/G5</f>
        <v>0.31176517922048425</v>
      </c>
      <c r="I19">
        <v>109589</v>
      </c>
      <c r="J19" s="4">
        <f>I19/I5</f>
        <v>0.24900931606453078</v>
      </c>
      <c r="K19" s="2">
        <v>2352941.314340374</v>
      </c>
    </row>
    <row r="20" spans="2:11" x14ac:dyDescent="0.25">
      <c r="E20" s="6" t="s">
        <v>21</v>
      </c>
      <c r="F20" s="6"/>
      <c r="G20" s="2">
        <v>6152735.2844058033</v>
      </c>
      <c r="H20" s="4">
        <f>1-H18-H19</f>
        <v>0.59860192753311048</v>
      </c>
      <c r="I20">
        <v>296052</v>
      </c>
      <c r="J20" s="4">
        <f>1-J18-J19</f>
        <v>0.67477164280845259</v>
      </c>
      <c r="K20" s="2">
        <v>6860187.917832315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448028.41745453299</v>
      </c>
      <c r="H22" s="4">
        <f>G22/G20</f>
        <v>7.2817762628284613E-2</v>
      </c>
      <c r="I22">
        <v>43880</v>
      </c>
      <c r="J22" s="4">
        <f>I22/I20</f>
        <v>0.14821720508559308</v>
      </c>
      <c r="K22" s="2">
        <v>906042.05460789602</v>
      </c>
    </row>
    <row r="23" spans="2:11" x14ac:dyDescent="0.25">
      <c r="F23" t="s">
        <v>24</v>
      </c>
      <c r="G23" s="2">
        <f>G20-G22</f>
        <v>5704706.86695127</v>
      </c>
      <c r="H23" s="4">
        <f>1-H22</f>
        <v>0.92718223737171535</v>
      </c>
      <c r="I23">
        <f>I20-I22</f>
        <v>252172</v>
      </c>
      <c r="J23" s="4">
        <f>1-J22</f>
        <v>0.85178279491440689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1396272.5095207989</v>
      </c>
      <c r="H26" s="4">
        <f>G26/G5</f>
        <v>0.13557294533345218</v>
      </c>
      <c r="I26">
        <v>61379</v>
      </c>
      <c r="J26" s="4">
        <f>I26/I5</f>
        <v>0.13946603044762554</v>
      </c>
      <c r="K26" s="2">
        <v>3395759.794224631</v>
      </c>
    </row>
    <row r="27" spans="2:11" x14ac:dyDescent="0.25">
      <c r="E27" s="6" t="s">
        <v>27</v>
      </c>
      <c r="F27" s="6"/>
      <c r="G27" s="2">
        <v>8870709.8795260005</v>
      </c>
      <c r="H27" s="4">
        <f>G27/G5</f>
        <v>0.86131343084211764</v>
      </c>
      <c r="I27">
        <v>377181</v>
      </c>
      <c r="J27" s="4">
        <f>I27/I5</f>
        <v>0.85703476482617591</v>
      </c>
      <c r="K27" s="2">
        <v>8194347.6451140102</v>
      </c>
    </row>
    <row r="28" spans="2:11" x14ac:dyDescent="0.25">
      <c r="E28" s="6" t="s">
        <v>28</v>
      </c>
      <c r="F28" s="6"/>
      <c r="G28" s="2">
        <v>4702.2683850610001</v>
      </c>
      <c r="H28" s="4">
        <f>G28/G5</f>
        <v>4.5657303310360649E-4</v>
      </c>
      <c r="I28">
        <v>124</v>
      </c>
      <c r="J28" s="4">
        <f>I28/I5</f>
        <v>2.8175414678482166E-4</v>
      </c>
      <c r="K28" s="2">
        <v>39.297384028000003</v>
      </c>
    </row>
    <row r="29" spans="2:11" x14ac:dyDescent="0.25">
      <c r="E29" s="6" t="s">
        <v>29</v>
      </c>
      <c r="F29" s="6"/>
      <c r="G29" s="2">
        <v>14968.666364606001</v>
      </c>
      <c r="H29" s="4">
        <f>G29/G5</f>
        <v>1.4534026652575764E-3</v>
      </c>
      <c r="I29">
        <v>389</v>
      </c>
      <c r="J29" s="4">
        <f>I29/I5</f>
        <v>8.8389002499431946E-4</v>
      </c>
      <c r="K29" s="2">
        <v>369.08608183000001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11061011.692449735</v>
      </c>
    </row>
    <row r="3" spans="1:2" x14ac:dyDescent="0.25">
      <c r="A3" t="s">
        <v>32</v>
      </c>
      <c r="B3">
        <f>'NEWT - UK'!$G$8</f>
        <v>241662.07771288045</v>
      </c>
    </row>
    <row r="4" spans="1:2" x14ac:dyDescent="0.25">
      <c r="A4" t="s">
        <v>33</v>
      </c>
      <c r="B4">
        <f>'NEWT - UK'!$G$9</f>
        <v>485974.39906990703</v>
      </c>
    </row>
    <row r="5" spans="1:2" x14ac:dyDescent="0.25">
      <c r="A5" t="s">
        <v>34</v>
      </c>
      <c r="B5">
        <f>'NEWT - UK'!$G$10</f>
        <v>86.699235673999993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348155</v>
      </c>
    </row>
    <row r="16" spans="1:2" x14ac:dyDescent="0.25">
      <c r="A16" t="s">
        <v>32</v>
      </c>
      <c r="B16">
        <f>'NEWT - UK'!$I$8</f>
        <v>5913</v>
      </c>
    </row>
    <row r="17" spans="1:2" x14ac:dyDescent="0.25">
      <c r="A17" t="s">
        <v>33</v>
      </c>
      <c r="B17">
        <f>'NEWT - UK'!$I$9</f>
        <v>860090</v>
      </c>
    </row>
    <row r="18" spans="1:2" x14ac:dyDescent="0.25">
      <c r="A18" t="s">
        <v>34</v>
      </c>
      <c r="B18">
        <f>'NEWT - UK'!$I$10</f>
        <v>21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1184098.8541930709</v>
      </c>
    </row>
    <row r="28" spans="1:2" x14ac:dyDescent="0.25">
      <c r="A28" t="s">
        <v>37</v>
      </c>
      <c r="B28">
        <f>'NEWT - UK'!$G$19</f>
        <v>3443747.8721440118</v>
      </c>
    </row>
    <row r="29" spans="1:2" x14ac:dyDescent="0.25">
      <c r="A29" t="s">
        <v>38</v>
      </c>
      <c r="B29">
        <f>'NEWT - UK'!$G$22</f>
        <v>98827.181486054003</v>
      </c>
    </row>
    <row r="30" spans="1:2" x14ac:dyDescent="0.25">
      <c r="A30" t="s">
        <v>39</v>
      </c>
      <c r="B30">
        <f>'NEWT - UK'!$G$23</f>
        <v>6575999.8623394789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1666462.3501730671</v>
      </c>
    </row>
    <row r="41" spans="1:2" x14ac:dyDescent="0.25">
      <c r="A41" t="s">
        <v>42</v>
      </c>
      <c r="B41">
        <f>'NEWT - UK'!$G$27</f>
        <v>9630586.312621424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5625.1073681239995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2024-05-30T09:44:58Z</dcterms:created>
  <dcterms:modified xsi:type="dcterms:W3CDTF">2024-05-30T09:44:58Z</dcterms:modified>
</cp:coreProperties>
</file>