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6774D6F4-1825-4DC6-B3A3-6DEA5E6EC3F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5" i="5"/>
  <c r="J14" i="5"/>
  <c r="H14" i="5"/>
  <c r="K13" i="5"/>
  <c r="I13" i="5"/>
  <c r="J13" i="5" s="1"/>
  <c r="G13" i="5"/>
  <c r="H13" i="5" s="1"/>
  <c r="J10" i="5"/>
  <c r="J9" i="5" s="1"/>
  <c r="H10" i="5"/>
  <c r="H9" i="5" s="1"/>
  <c r="K8" i="5"/>
  <c r="J8" i="5"/>
  <c r="I8" i="5"/>
  <c r="G8" i="5"/>
  <c r="H15" i="5" s="1"/>
  <c r="J7" i="5"/>
  <c r="H7" i="5"/>
  <c r="H8" i="5" s="1"/>
  <c r="J5" i="5"/>
  <c r="H5" i="5"/>
  <c r="J29" i="2"/>
  <c r="H29" i="2"/>
  <c r="J28" i="2"/>
  <c r="H28" i="2"/>
  <c r="J27" i="2"/>
  <c r="H27" i="2"/>
  <c r="J26" i="2"/>
  <c r="H26" i="2"/>
  <c r="J23" i="2"/>
  <c r="I23" i="2"/>
  <c r="G23" i="2"/>
  <c r="B30" i="3" s="1"/>
  <c r="J22" i="2"/>
  <c r="H22" i="2"/>
  <c r="H23" i="2" s="1"/>
  <c r="J19" i="2"/>
  <c r="H19" i="2"/>
  <c r="J18" i="2"/>
  <c r="J20" i="2" s="1"/>
  <c r="H18" i="2"/>
  <c r="H20" i="2" s="1"/>
  <c r="J14" i="2"/>
  <c r="H14" i="2"/>
  <c r="K13" i="2"/>
  <c r="I13" i="2"/>
  <c r="J13" i="2" s="1"/>
  <c r="H13" i="2"/>
  <c r="G13" i="2"/>
  <c r="J10" i="2"/>
  <c r="H10" i="2"/>
  <c r="H9" i="2"/>
  <c r="K8" i="2"/>
  <c r="J8" i="2"/>
  <c r="I8" i="2"/>
  <c r="B16" i="3" s="1"/>
  <c r="H8" i="2"/>
  <c r="G8" i="2"/>
  <c r="B3" i="3" s="1"/>
  <c r="J7" i="2"/>
  <c r="H7" i="2"/>
  <c r="J5" i="2"/>
  <c r="J9" i="2" s="1"/>
  <c r="H5" i="2"/>
  <c r="H15" i="2" l="1"/>
  <c r="J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<sst xmlns="http://schemas.openxmlformats.org/spreadsheetml/2006/main" count="82" uniqueCount="45">
  <si>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31 January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</si>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</sst>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11914023.584342619</c:v>
                </c:pt>
                <c:pt idx="1">
                  <c:v>224006.01587731205</c:v>
                </c:pt>
                <c:pt idx="2">
                  <c:v>533440.73367033899</c:v>
                </c:pt>
                <c:pt idx="3">
                  <c:v>186.01601883699999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6FD-4F8D-AEE0-71E4D8E6A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346735</c:v>
                </c:pt>
                <c:pt idx="1">
                  <c:v>4890</c:v>
                </c:pt>
                <c:pt idx="2">
                  <c:v>994000</c:v>
                </c:pt>
                <c:pt idx="3">
                  <c:v>24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FA3-48BA-94FE-EA663526D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1264373.059336859</c:v>
                </c:pt>
                <c:pt idx="1">
                  <c:v>4570123.7371410886</c:v>
                </c:pt>
                <c:pt idx="2">
                  <c:v>111502.752411904</c:v>
                </c:pt>
                <c:pt idx="3">
                  <c:v>6192030.0513300803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1ED-4C1F-84F7-08610C0E4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1847738.423307779</c:v>
                </c:pt>
                <c:pt idx="1">
                  <c:v>10287828.58510614</c:v>
                </c:pt>
                <c:pt idx="2">
                  <c:v>0</c:v>
                </c:pt>
                <c:pt idx="3">
                  <c:v>2462.5918060140002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B1D-4CC5-B7BD-5A30EDE93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12671656.349909108</v>
      </c>
      <c r="H4" s="5"/>
      <c r="I4" s="1">
        <v>1345649</v>
      </c>
      <c r="J4" s="5"/>
      <c r="K4" s="3">
        <v>7933350.4783306494</v>
      </c>
    </row>
    <row r="5" spans="1:11" x14ac:dyDescent="0.35">
      <c r="E5" s="6" t="s">
        <v>7</v>
      </c>
      <c r="F5" s="6"/>
      <c r="G5" s="2">
        <v>12138029.600219931</v>
      </c>
      <c r="H5" s="4">
        <f>G5/G4</f>
        <v>0.95788816118794096</v>
      </c>
      <c r="I5">
        <v>351625</v>
      </c>
      <c r="J5" s="4">
        <f>I5/I4</f>
        <v>0.26130513975041042</v>
      </c>
      <c r="K5" s="2">
        <v>7683704.9901327919</v>
      </c>
    </row>
    <row r="6" spans="1:11" x14ac:dyDescent="0.35">
      <c r="F6" t="s">
        <v>8</v>
      </c>
    </row>
    <row r="7" spans="1:11" x14ac:dyDescent="0.35">
      <c r="F7" t="s">
        <v>9</v>
      </c>
      <c r="G7" s="2">
        <v>11914023.584342619</v>
      </c>
      <c r="H7" s="4">
        <f>G7/G5</f>
        <v>0.98154510878163836</v>
      </c>
      <c r="I7">
        <v>346735</v>
      </c>
      <c r="J7" s="4">
        <f>I7/I5</f>
        <v>0.98609313899751161</v>
      </c>
      <c r="K7" s="2">
        <v>7654083.8007989898</v>
      </c>
    </row>
    <row r="8" spans="1:11" x14ac:dyDescent="0.35">
      <c r="F8" t="s">
        <v>10</v>
      </c>
      <c r="G8" s="2">
        <f>G5-G7</f>
        <v>224006.01587731205</v>
      </c>
      <c r="H8" s="4">
        <f>1-H7</f>
        <v>1.8454891218361635E-2</v>
      </c>
      <c r="I8">
        <f>I5-I7</f>
        <v>4890</v>
      </c>
      <c r="J8" s="4">
        <f>1-J7</f>
        <v>1.3906861002488391E-2</v>
      </c>
      <c r="K8" s="2">
        <f>K5-K7</f>
        <v>29621.189333802089</v>
      </c>
    </row>
    <row r="9" spans="1:11" x14ac:dyDescent="0.35">
      <c r="E9" s="6" t="s">
        <v>11</v>
      </c>
      <c r="F9" s="6"/>
      <c r="G9" s="2">
        <v>533440.73367033899</v>
      </c>
      <c r="H9" s="4">
        <f>1-H5-H10</f>
        <v>4.209715911954684E-2</v>
      </c>
      <c r="I9">
        <v>994000</v>
      </c>
      <c r="J9" s="4">
        <f>1-J5-J10</f>
        <v>0.73867702498942878</v>
      </c>
      <c r="K9" s="2">
        <v>249290.96711662901</v>
      </c>
    </row>
    <row r="10" spans="1:11" x14ac:dyDescent="0.35">
      <c r="E10" s="6" t="s">
        <v>12</v>
      </c>
      <c r="F10" s="6"/>
      <c r="G10" s="2">
        <v>186.01601883699999</v>
      </c>
      <c r="H10" s="4">
        <f>G10/G4</f>
        <v>1.467969251220534E-5</v>
      </c>
      <c r="I10">
        <v>24</v>
      </c>
      <c r="J10" s="4">
        <f>I10/I4</f>
        <v>1.7835260160710555E-5</v>
      </c>
      <c r="K10" s="2">
        <v>354.52108122800001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2958736.333210486</v>
      </c>
      <c r="H13" s="5">
        <f>G13/G5</f>
        <v>0.24375754802549468</v>
      </c>
      <c r="I13" s="1">
        <f>I14+I15</f>
        <v>96566</v>
      </c>
      <c r="J13" s="5">
        <f>I13/I5</f>
        <v>0.2746277995023107</v>
      </c>
      <c r="K13" s="3">
        <f>K14+K15</f>
        <v>14091.540881534</v>
      </c>
    </row>
    <row r="14" spans="1:11" x14ac:dyDescent="0.35">
      <c r="E14" s="6" t="s">
        <v>15</v>
      </c>
      <c r="F14" s="6"/>
      <c r="G14" s="2">
        <v>2958498.8302394459</v>
      </c>
      <c r="H14" s="4">
        <f>G14/G7</f>
        <v>0.24832071292250066</v>
      </c>
      <c r="I14">
        <v>96561</v>
      </c>
      <c r="J14" s="4">
        <f>I14/I7</f>
        <v>0.27848645218971263</v>
      </c>
      <c r="K14" s="2">
        <v>14091.540881534</v>
      </c>
    </row>
    <row r="15" spans="1:11" x14ac:dyDescent="0.35">
      <c r="E15" s="6" t="s">
        <v>16</v>
      </c>
      <c r="F15" s="6"/>
      <c r="G15" s="2">
        <v>237.50297104000001</v>
      </c>
      <c r="H15" s="4">
        <f>G15/G8</f>
        <v>1.0602526459382244E-3</v>
      </c>
      <c r="I15">
        <v>5</v>
      </c>
      <c r="J15" s="4">
        <f>I15/I8</f>
        <v>1.0224948875255625E-3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1264373.059336859</v>
      </c>
      <c r="H18" s="4">
        <f>G18/G5</f>
        <v>0.10416625275933991</v>
      </c>
      <c r="I18">
        <v>40829</v>
      </c>
      <c r="J18" s="4">
        <f>I18/I5</f>
        <v>0.11611517952364024</v>
      </c>
      <c r="K18" s="2">
        <v>11879.635840235</v>
      </c>
    </row>
    <row r="19" spans="2:11" x14ac:dyDescent="0.35">
      <c r="E19" s="6" t="s">
        <v>20</v>
      </c>
      <c r="F19" s="6"/>
      <c r="G19" s="2">
        <v>4570123.7371410886</v>
      </c>
      <c r="H19" s="4">
        <f>G19/G5</f>
        <v>0.37651281860923141</v>
      </c>
      <c r="I19">
        <v>126829</v>
      </c>
      <c r="J19" s="4">
        <f>I19/I5</f>
        <v>0.36069392108069676</v>
      </c>
      <c r="K19" s="2">
        <v>7425011.1604962861</v>
      </c>
    </row>
    <row r="20" spans="2:11" x14ac:dyDescent="0.35">
      <c r="E20" s="6" t="s">
        <v>21</v>
      </c>
      <c r="F20" s="6"/>
      <c r="G20" s="2">
        <v>6303532.8037419841</v>
      </c>
      <c r="H20" s="4">
        <f>1-H18-H19</f>
        <v>0.51932092863142865</v>
      </c>
      <c r="I20">
        <v>183967</v>
      </c>
      <c r="J20" s="4">
        <f>1-J18-J19</f>
        <v>0.52319089939566299</v>
      </c>
      <c r="K20" s="2">
        <v>246814.19379627099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111502.752411904</v>
      </c>
      <c r="H22" s="4">
        <f>G22/G20</f>
        <v>1.7688930300436022E-2</v>
      </c>
      <c r="I22">
        <v>4801</v>
      </c>
      <c r="J22" s="4">
        <f>I22/I20</f>
        <v>2.6097071757434757E-2</v>
      </c>
      <c r="K22" s="2">
        <v>2905.8410677930001</v>
      </c>
    </row>
    <row r="23" spans="2:11" x14ac:dyDescent="0.35">
      <c r="F23" t="s">
        <v>24</v>
      </c>
      <c r="G23" s="2">
        <f>G20-G22</f>
        <v>6192030.0513300803</v>
      </c>
      <c r="H23" s="4">
        <f>1-H22</f>
        <v>0.98231106969956394</v>
      </c>
      <c r="I23">
        <f>I20-I22</f>
        <v>179166</v>
      </c>
      <c r="J23" s="4">
        <f>1-J22</f>
        <v>0.97390292824256519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1847738.423307779</v>
      </c>
      <c r="H26" s="4">
        <f>G26/G5</f>
        <v>0.1522272134905899</v>
      </c>
      <c r="I26">
        <v>59429</v>
      </c>
      <c r="J26" s="4">
        <f>I26/I5</f>
        <v>0.16901244223249201</v>
      </c>
      <c r="K26" s="2">
        <v>7431697.3245713254</v>
      </c>
    </row>
    <row r="27" spans="2:11" x14ac:dyDescent="0.35">
      <c r="E27" s="6" t="s">
        <v>27</v>
      </c>
      <c r="F27" s="6"/>
      <c r="G27" s="2">
        <v>10287828.58510614</v>
      </c>
      <c r="H27" s="4">
        <f>G27/G5</f>
        <v>0.84756990417289246</v>
      </c>
      <c r="I27">
        <v>292126</v>
      </c>
      <c r="J27" s="4">
        <f>I27/I5</f>
        <v>0.830788482047636</v>
      </c>
      <c r="K27" s="2">
        <v>252007.665561467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2462.5918060140002</v>
      </c>
      <c r="H29" s="4">
        <f>G29/G5</f>
        <v>2.0288233651773101E-4</v>
      </c>
      <c r="I29">
        <v>70</v>
      </c>
      <c r="J29" s="4">
        <f>I29/I5</f>
        <v>1.9907571987202275E-4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13207923.120368125</v>
      </c>
      <c r="H4" s="5"/>
      <c r="I4" s="1">
        <v>4089715</v>
      </c>
      <c r="J4" s="5"/>
      <c r="K4" s="3">
        <v>164862050.17576343</v>
      </c>
    </row>
    <row r="5" spans="1:11" x14ac:dyDescent="0.35">
      <c r="E5" s="6" t="s">
        <v>7</v>
      </c>
      <c r="F5" s="6"/>
      <c r="G5" s="2">
        <v>10809510.903894365</v>
      </c>
      <c r="H5" s="4">
        <f>G5/G4</f>
        <v>0.81841110107802384</v>
      </c>
      <c r="I5">
        <v>436980</v>
      </c>
      <c r="J5" s="4">
        <f>I5/I4</f>
        <v>0.10684852122947443</v>
      </c>
      <c r="K5" s="2">
        <v>12633636.404530084</v>
      </c>
    </row>
    <row r="6" spans="1:11" x14ac:dyDescent="0.35">
      <c r="F6" t="s">
        <v>8</v>
      </c>
    </row>
    <row r="7" spans="1:11" x14ac:dyDescent="0.35">
      <c r="F7" t="s">
        <v>9</v>
      </c>
      <c r="G7" s="2">
        <v>10457087.871563395</v>
      </c>
      <c r="H7" s="4">
        <f>G7/G5</f>
        <v>0.96739694927325515</v>
      </c>
      <c r="I7">
        <v>427328</v>
      </c>
      <c r="J7" s="4">
        <f>I7/I5</f>
        <v>0.97791203258730375</v>
      </c>
      <c r="K7" s="2">
        <v>12333816.775333485</v>
      </c>
    </row>
    <row r="8" spans="1:11" x14ac:dyDescent="0.35">
      <c r="F8" t="s">
        <v>10</v>
      </c>
      <c r="G8" s="2">
        <f>G5-G7</f>
        <v>352423.03233096935</v>
      </c>
      <c r="H8" s="4">
        <f>1-H7</f>
        <v>3.2603050726744853E-2</v>
      </c>
      <c r="I8">
        <f>I5-I7</f>
        <v>9652</v>
      </c>
      <c r="J8" s="4">
        <f>1-J7</f>
        <v>2.2087967412696252E-2</v>
      </c>
      <c r="K8" s="2">
        <f>K5-K7</f>
        <v>299819.62919659913</v>
      </c>
    </row>
    <row r="9" spans="1:11" x14ac:dyDescent="0.35">
      <c r="E9" s="6" t="s">
        <v>11</v>
      </c>
      <c r="F9" s="6"/>
      <c r="G9" s="2">
        <v>2113423.2853974858</v>
      </c>
      <c r="H9" s="4">
        <f>1-H5-H10</f>
        <v>0.16001177975804132</v>
      </c>
      <c r="I9">
        <v>3629843</v>
      </c>
      <c r="J9" s="4">
        <f>1-J5-J10</f>
        <v>0.88755402271307415</v>
      </c>
      <c r="K9" s="2">
        <v>148342442.20646507</v>
      </c>
    </row>
    <row r="10" spans="1:11" x14ac:dyDescent="0.35">
      <c r="E10" s="6" t="s">
        <v>12</v>
      </c>
      <c r="F10" s="6"/>
      <c r="G10" s="2">
        <v>284988.93107627297</v>
      </c>
      <c r="H10" s="4">
        <f>G10/G4</f>
        <v>2.157711916393483E-2</v>
      </c>
      <c r="I10">
        <v>22892</v>
      </c>
      <c r="J10" s="4">
        <f>I10/I4</f>
        <v>5.5974560574514358E-3</v>
      </c>
      <c r="K10" s="2">
        <v>3885971.5647682948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1705536.343891158</v>
      </c>
      <c r="H13" s="5">
        <f>G13/G5</f>
        <v>0.15778108362670701</v>
      </c>
      <c r="I13" s="1">
        <f>I14+I15</f>
        <v>49252</v>
      </c>
      <c r="J13" s="5">
        <f>I13/I5</f>
        <v>0.11270996384273879</v>
      </c>
      <c r="K13" s="3">
        <f>K14+K15</f>
        <v>2049256.208562274</v>
      </c>
    </row>
    <row r="14" spans="1:11" x14ac:dyDescent="0.35">
      <c r="E14" s="6" t="s">
        <v>15</v>
      </c>
      <c r="F14" s="6"/>
      <c r="G14" s="2">
        <v>1704996.476372048</v>
      </c>
      <c r="H14" s="4">
        <f>G14/G7</f>
        <v>0.16304696845940733</v>
      </c>
      <c r="I14">
        <v>49246</v>
      </c>
      <c r="J14" s="4">
        <f>I14/I7</f>
        <v>0.11524168788378014</v>
      </c>
      <c r="K14" s="2">
        <v>2049236.6921087999</v>
      </c>
    </row>
    <row r="15" spans="1:11" x14ac:dyDescent="0.35">
      <c r="E15" s="6" t="s">
        <v>16</v>
      </c>
      <c r="F15" s="6"/>
      <c r="G15" s="2">
        <v>539.86751910999999</v>
      </c>
      <c r="H15" s="4">
        <f>G15/G8</f>
        <v>1.5318735428250807E-3</v>
      </c>
      <c r="I15">
        <v>6</v>
      </c>
      <c r="J15" s="4">
        <f>I15/I8</f>
        <v>6.2163282221301284E-4</v>
      </c>
      <c r="K15" s="2">
        <v>19.516453473999999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985453.71671201801</v>
      </c>
      <c r="H18" s="4">
        <f>G18/G5</f>
        <v>9.1165430653942586E-2</v>
      </c>
      <c r="I18">
        <v>33541</v>
      </c>
      <c r="J18" s="4">
        <f>I18/I5</f>
        <v>7.6756373289395399E-2</v>
      </c>
      <c r="K18" s="2">
        <v>1695201.547865957</v>
      </c>
    </row>
    <row r="19" spans="2:11" x14ac:dyDescent="0.35">
      <c r="E19" s="6" t="s">
        <v>20</v>
      </c>
      <c r="F19" s="6"/>
      <c r="G19" s="2">
        <v>3566793.847357613</v>
      </c>
      <c r="H19" s="4">
        <f>G19/G5</f>
        <v>0.32996810670430954</v>
      </c>
      <c r="I19">
        <v>117499</v>
      </c>
      <c r="J19" s="4">
        <f>I19/I5</f>
        <v>0.26888873632660532</v>
      </c>
      <c r="K19" s="2">
        <v>5522752.7241724944</v>
      </c>
    </row>
    <row r="20" spans="2:11" x14ac:dyDescent="0.35">
      <c r="E20" s="6" t="s">
        <v>21</v>
      </c>
      <c r="F20" s="6"/>
      <c r="G20" s="2">
        <v>6244931.587113779</v>
      </c>
      <c r="H20" s="4">
        <f>1-H18-H19</f>
        <v>0.5788664626417479</v>
      </c>
      <c r="I20">
        <v>285047</v>
      </c>
      <c r="J20" s="4">
        <f>1-J18-J19</f>
        <v>0.6543548903839993</v>
      </c>
      <c r="K20" s="2">
        <v>4721699.1335450644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444375.296448023</v>
      </c>
      <c r="H22" s="4">
        <f>G22/G20</f>
        <v>7.1157752530864787E-2</v>
      </c>
      <c r="I22">
        <v>44163</v>
      </c>
      <c r="J22" s="4">
        <f>I22/I20</f>
        <v>0.15493234449055771</v>
      </c>
      <c r="K22" s="2">
        <v>1010854.812161097</v>
      </c>
    </row>
    <row r="23" spans="2:11" x14ac:dyDescent="0.35">
      <c r="F23" t="s">
        <v>24</v>
      </c>
      <c r="G23" s="2">
        <f>G20-G22</f>
        <v>5800556.290665756</v>
      </c>
      <c r="H23" s="4">
        <f>1-H22</f>
        <v>0.92884224746913524</v>
      </c>
      <c r="I23">
        <f>I20-I22</f>
        <v>240884</v>
      </c>
      <c r="J23" s="4">
        <f>1-J22</f>
        <v>0.84506765550944229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1584682.0424581771</v>
      </c>
      <c r="H26" s="4">
        <f>G26/G5</f>
        <v>0.14660071640126293</v>
      </c>
      <c r="I26">
        <v>63699</v>
      </c>
      <c r="J26" s="4">
        <f>I26/I5</f>
        <v>0.14577097349993134</v>
      </c>
      <c r="K26" s="2">
        <v>4733486.686960523</v>
      </c>
    </row>
    <row r="27" spans="2:11" x14ac:dyDescent="0.35">
      <c r="E27" s="6" t="s">
        <v>27</v>
      </c>
      <c r="F27" s="6"/>
      <c r="G27" s="2">
        <v>9205226.8189232554</v>
      </c>
      <c r="H27" s="4">
        <f>G27/G5</f>
        <v>0.85158587661971541</v>
      </c>
      <c r="I27">
        <v>371770</v>
      </c>
      <c r="J27" s="4">
        <f>I27/I5</f>
        <v>0.85077120234335668</v>
      </c>
      <c r="K27" s="2">
        <v>7816373.6127451491</v>
      </c>
    </row>
    <row r="28" spans="2:11" x14ac:dyDescent="0.35">
      <c r="E28" s="6" t="s">
        <v>28</v>
      </c>
      <c r="F28" s="6"/>
      <c r="G28" s="2">
        <v>2287.3145782920001</v>
      </c>
      <c r="H28" s="4">
        <f>G28/G5</f>
        <v>2.1160204181559634E-4</v>
      </c>
      <c r="I28">
        <v>67</v>
      </c>
      <c r="J28" s="4">
        <f>I28/I5</f>
        <v>1.5332509497002151E-4</v>
      </c>
      <c r="K28" s="2">
        <v>108.80888027899999</v>
      </c>
    </row>
    <row r="29" spans="2:11" x14ac:dyDescent="0.35">
      <c r="E29" s="6" t="s">
        <v>29</v>
      </c>
      <c r="F29" s="6"/>
      <c r="G29" s="2">
        <v>4660.075554</v>
      </c>
      <c r="H29" s="4">
        <f>G29/G5</f>
        <v>4.3110882586936517E-4</v>
      </c>
      <c r="I29">
        <v>416</v>
      </c>
      <c r="J29" s="4">
        <f>I29/I5</f>
        <v>9.5198864936610372E-4</v>
      </c>
      <c r="K29" s="2">
        <v>290.35923485199999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11914023.584342619</v>
      </c>
    </row>
    <row r="3" spans="1:2" x14ac:dyDescent="0.35">
      <c r="A3" t="s">
        <v>32</v>
      </c>
      <c r="B3">
        <f>'NEWT - UK'!$G$8</f>
        <v>224006.01587731205</v>
      </c>
    </row>
    <row r="4" spans="1:2" x14ac:dyDescent="0.35">
      <c r="A4" t="s">
        <v>33</v>
      </c>
      <c r="B4">
        <f>'NEWT - UK'!$G$9</f>
        <v>533440.73367033899</v>
      </c>
    </row>
    <row r="5" spans="1:2" x14ac:dyDescent="0.35">
      <c r="A5" t="s">
        <v>34</v>
      </c>
      <c r="B5">
        <f>'NEWT - UK'!$G$10</f>
        <v>186.01601883699999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346735</v>
      </c>
    </row>
    <row r="16" spans="1:2" x14ac:dyDescent="0.35">
      <c r="A16" t="s">
        <v>32</v>
      </c>
      <c r="B16">
        <f>'NEWT - UK'!$I$8</f>
        <v>4890</v>
      </c>
    </row>
    <row r="17" spans="1:2" x14ac:dyDescent="0.35">
      <c r="A17" t="s">
        <v>33</v>
      </c>
      <c r="B17">
        <f>'NEWT - UK'!$I$9</f>
        <v>994000</v>
      </c>
    </row>
    <row r="18" spans="1:2" x14ac:dyDescent="0.35">
      <c r="A18" t="s">
        <v>34</v>
      </c>
      <c r="B18">
        <f>'NEWT - UK'!$I$10</f>
        <v>24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1264373.059336859</v>
      </c>
    </row>
    <row r="28" spans="1:2" x14ac:dyDescent="0.35">
      <c r="A28" t="s">
        <v>37</v>
      </c>
      <c r="B28">
        <f>'NEWT - UK'!$G$19</f>
        <v>4570123.7371410886</v>
      </c>
    </row>
    <row r="29" spans="1:2" x14ac:dyDescent="0.35">
      <c r="A29" t="s">
        <v>38</v>
      </c>
      <c r="B29">
        <f>'NEWT - UK'!$G$22</f>
        <v>111502.752411904</v>
      </c>
    </row>
    <row r="30" spans="1:2" x14ac:dyDescent="0.35">
      <c r="A30" t="s">
        <v>39</v>
      </c>
      <c r="B30">
        <f>'NEWT - UK'!$G$23</f>
        <v>6192030.0513300803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1847738.423307779</v>
      </c>
    </row>
    <row r="41" spans="1:2" x14ac:dyDescent="0.35">
      <c r="A41" t="s">
        <v>42</v>
      </c>
      <c r="B41">
        <f>'NEWT - UK'!$G$27</f>
        <v>10287828.58510614</v>
      </c>
    </row>
    <row r="42" spans="1:2" x14ac:dyDescent="0.35">
      <c r="A42" t="s">
        <v>43</v>
      </c>
      <c r="B42">
        <f>'NEWT - UK'!$G$28</f>
        <v>0</v>
      </c>
    </row>
    <row r="43" spans="1:2" x14ac:dyDescent="0.35">
      <c r="A43" t="s">
        <v>44</v>
      </c>
      <c r="B43">
        <f>'NEWT - UK'!$G$29</f>
        <v>2462.5918060140002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2025-02-04T16:03:24Z</dcterms:created>
  <dcterms:modified xsi:type="dcterms:W3CDTF">2025-02-04T16:03:24Z</dcterms:modified>
</cp:coreProperties>
</file>