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EDAF5C0F-A071-45C1-A2EE-B6DBE2D57D3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J18" i="5"/>
  <c r="J20" i="5" s="1"/>
  <c r="H18" i="5"/>
  <c r="H20" i="5" s="1"/>
  <c r="J15" i="5"/>
  <c r="J14" i="5"/>
  <c r="H14" i="5"/>
  <c r="K13" i="5"/>
  <c r="I13" i="5"/>
  <c r="J13" i="5" s="1"/>
  <c r="G13" i="5"/>
  <c r="H13" i="5" s="1"/>
  <c r="J10" i="5"/>
  <c r="H10" i="5"/>
  <c r="H9" i="5"/>
  <c r="K8" i="5"/>
  <c r="J8" i="5"/>
  <c r="I8" i="5"/>
  <c r="H8" i="5"/>
  <c r="G8" i="5"/>
  <c r="H15" i="5" s="1"/>
  <c r="J7" i="5"/>
  <c r="H7" i="5"/>
  <c r="J5" i="5"/>
  <c r="J9" i="5" s="1"/>
  <c r="H5" i="5"/>
  <c r="J29" i="2"/>
  <c r="H29" i="2"/>
  <c r="J28" i="2"/>
  <c r="H28" i="2"/>
  <c r="J27" i="2"/>
  <c r="H27" i="2"/>
  <c r="J26" i="2"/>
  <c r="H26" i="2"/>
  <c r="I23" i="2"/>
  <c r="H23" i="2"/>
  <c r="G23" i="2"/>
  <c r="B30" i="3" s="1"/>
  <c r="J22" i="2"/>
  <c r="J23" i="2" s="1"/>
  <c r="H22" i="2"/>
  <c r="J19" i="2"/>
  <c r="H19" i="2"/>
  <c r="J18" i="2"/>
  <c r="J20" i="2" s="1"/>
  <c r="H18" i="2"/>
  <c r="H20" i="2" s="1"/>
  <c r="J15" i="2"/>
  <c r="J14" i="2"/>
  <c r="H14" i="2"/>
  <c r="K13" i="2"/>
  <c r="I13" i="2"/>
  <c r="J13" i="2" s="1"/>
  <c r="G13" i="2"/>
  <c r="H13" i="2" s="1"/>
  <c r="J10" i="2"/>
  <c r="H10" i="2"/>
  <c r="K8" i="2"/>
  <c r="J8" i="2"/>
  <c r="I8" i="2"/>
  <c r="B16" i="3" s="1"/>
  <c r="G8" i="2"/>
  <c r="B3" i="3" s="1"/>
  <c r="J7" i="2"/>
  <c r="H7" i="2"/>
  <c r="H8" i="2" s="1"/>
  <c r="J5" i="2"/>
  <c r="J9" i="2" s="1"/>
  <c r="H5" i="2"/>
  <c r="H9" i="2" s="1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<sst xmlns="http://schemas.openxmlformats.org/spreadsheetml/2006/main" count="82" uniqueCount="45">
  <si>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03 January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</si>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</sst>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7980814.2335783029</c:v>
                </c:pt>
                <c:pt idx="1">
                  <c:v>63203.388482459821</c:v>
                </c:pt>
                <c:pt idx="2">
                  <c:v>284085.34585045802</c:v>
                </c:pt>
                <c:pt idx="3">
                  <c:v>37.231564421999998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EB6-4EB7-BD9E-7D6585814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219858</c:v>
                </c:pt>
                <c:pt idx="1">
                  <c:v>2258</c:v>
                </c:pt>
                <c:pt idx="2">
                  <c:v>644187</c:v>
                </c:pt>
                <c:pt idx="3">
                  <c:v>23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96E-4344-B9E9-FF031950E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759121.88441924797</c:v>
                </c:pt>
                <c:pt idx="1">
                  <c:v>3088030.175007944</c:v>
                </c:pt>
                <c:pt idx="2">
                  <c:v>58875.736846819003</c:v>
                </c:pt>
                <c:pt idx="3">
                  <c:v>4137989.8257867522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97B-46FA-8D96-E56EF1DF1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1311576.6972497751</c:v>
                </c:pt>
                <c:pt idx="1">
                  <c:v>6730027.0636622822</c:v>
                </c:pt>
                <c:pt idx="2">
                  <c:v>0</c:v>
                </c:pt>
                <c:pt idx="3">
                  <c:v>2413.8611487060002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360-41F7-87C4-32836466C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8328140.1994756432</v>
      </c>
      <c r="H4" s="5"/>
      <c r="I4" s="1">
        <v>866326</v>
      </c>
      <c r="J4" s="5"/>
      <c r="K4" s="3">
        <v>605401.79148090095</v>
      </c>
    </row>
    <row r="5" spans="1:11" x14ac:dyDescent="0.35">
      <c r="E5" s="6" t="s">
        <v>7</v>
      </c>
      <c r="F5" s="6"/>
      <c r="G5" s="2">
        <v>8044017.6220607627</v>
      </c>
      <c r="H5" s="4">
        <f>G5/G4</f>
        <v>0.96588403045463023</v>
      </c>
      <c r="I5">
        <v>222116</v>
      </c>
      <c r="J5" s="4">
        <f>I5/I4</f>
        <v>0.25638847269965348</v>
      </c>
      <c r="K5" s="2">
        <v>421969.63833986601</v>
      </c>
    </row>
    <row r="6" spans="1:11" x14ac:dyDescent="0.35">
      <c r="F6" t="s">
        <v>8</v>
      </c>
    </row>
    <row r="7" spans="1:11" x14ac:dyDescent="0.35">
      <c r="F7" t="s">
        <v>9</v>
      </c>
      <c r="G7" s="2">
        <v>7980814.2335783029</v>
      </c>
      <c r="H7" s="4">
        <f>G7/G5</f>
        <v>0.99214280830152279</v>
      </c>
      <c r="I7">
        <v>219858</v>
      </c>
      <c r="J7" s="4">
        <f>I7/I5</f>
        <v>0.98983414071926379</v>
      </c>
      <c r="K7" s="2">
        <v>401359.73717153003</v>
      </c>
    </row>
    <row r="8" spans="1:11" x14ac:dyDescent="0.35">
      <c r="F8" t="s">
        <v>10</v>
      </c>
      <c r="G8" s="2">
        <f>G5-G7</f>
        <v>63203.388482459821</v>
      </c>
      <c r="H8" s="4">
        <f>1-H7</f>
        <v>7.8571916984772061E-3</v>
      </c>
      <c r="I8">
        <f>I5-I7</f>
        <v>2258</v>
      </c>
      <c r="J8" s="4">
        <f>1-J7</f>
        <v>1.0165859280736211E-2</v>
      </c>
      <c r="K8" s="2">
        <f>K5-K7</f>
        <v>20609.901168335986</v>
      </c>
    </row>
    <row r="9" spans="1:11" x14ac:dyDescent="0.35">
      <c r="E9" s="6" t="s">
        <v>11</v>
      </c>
      <c r="F9" s="6"/>
      <c r="G9" s="2">
        <v>284085.34585045802</v>
      </c>
      <c r="H9" s="4">
        <f>1-H5-H10</f>
        <v>3.4111498971684626E-2</v>
      </c>
      <c r="I9">
        <v>644187</v>
      </c>
      <c r="J9" s="4">
        <f>1-J5-J10</f>
        <v>0.74358497840304916</v>
      </c>
      <c r="K9" s="2">
        <v>182384.15092965201</v>
      </c>
    </row>
    <row r="10" spans="1:11" x14ac:dyDescent="0.35">
      <c r="E10" s="6" t="s">
        <v>12</v>
      </c>
      <c r="F10" s="6"/>
      <c r="G10" s="2">
        <v>37.231564421999998</v>
      </c>
      <c r="H10" s="4">
        <f>G10/G4</f>
        <v>4.4705736851481166E-6</v>
      </c>
      <c r="I10">
        <v>23</v>
      </c>
      <c r="J10" s="4">
        <f>I10/I4</f>
        <v>2.6548897297322254E-5</v>
      </c>
      <c r="K10" s="2">
        <v>1048.002211383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2283392.3002773011</v>
      </c>
      <c r="H13" s="5">
        <f>G13/G5</f>
        <v>0.28386217031835997</v>
      </c>
      <c r="I13" s="1">
        <f>I14+I15</f>
        <v>69037</v>
      </c>
      <c r="J13" s="5">
        <f>I13/I5</f>
        <v>0.31081506960327038</v>
      </c>
      <c r="K13" s="3">
        <f>K14+K15</f>
        <v>15200.951163506001</v>
      </c>
    </row>
    <row r="14" spans="1:11" x14ac:dyDescent="0.35">
      <c r="E14" s="6" t="s">
        <v>15</v>
      </c>
      <c r="F14" s="6"/>
      <c r="G14" s="2">
        <v>2283392.3002773011</v>
      </c>
      <c r="H14" s="4">
        <f>G14/G7</f>
        <v>0.28611019295126633</v>
      </c>
      <c r="I14">
        <v>69037</v>
      </c>
      <c r="J14" s="4">
        <f>I14/I7</f>
        <v>0.31400722284383559</v>
      </c>
      <c r="K14" s="2">
        <v>15200.951163506001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759121.88441924797</v>
      </c>
      <c r="H18" s="4">
        <f>G18/G5</f>
        <v>9.4370987246143276E-2</v>
      </c>
      <c r="I18">
        <v>24955</v>
      </c>
      <c r="J18" s="4">
        <f>I18/I5</f>
        <v>0.11235120387545247</v>
      </c>
      <c r="K18" s="2">
        <v>4931.3108874970003</v>
      </c>
    </row>
    <row r="19" spans="2:11" x14ac:dyDescent="0.35">
      <c r="E19" s="6" t="s">
        <v>20</v>
      </c>
      <c r="F19" s="6"/>
      <c r="G19" s="2">
        <v>3088030.175007944</v>
      </c>
      <c r="H19" s="4">
        <f>G19/G5</f>
        <v>0.38389152288018419</v>
      </c>
      <c r="I19">
        <v>81229</v>
      </c>
      <c r="J19" s="4">
        <f>I19/I5</f>
        <v>0.36570530713681138</v>
      </c>
      <c r="K19" s="2">
        <v>268780.182196162</v>
      </c>
    </row>
    <row r="20" spans="2:11" x14ac:dyDescent="0.35">
      <c r="E20" s="6" t="s">
        <v>21</v>
      </c>
      <c r="F20" s="6"/>
      <c r="G20" s="2">
        <v>4196865.5626335712</v>
      </c>
      <c r="H20" s="4">
        <f>1-H18-H19</f>
        <v>0.52173748987367263</v>
      </c>
      <c r="I20">
        <v>115932</v>
      </c>
      <c r="J20" s="4">
        <f>1-J18-J19</f>
        <v>0.52194348898773613</v>
      </c>
      <c r="K20" s="2">
        <v>148258.145256207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58875.736846819003</v>
      </c>
      <c r="H22" s="4">
        <f>G22/G20</f>
        <v>1.4028501978003304E-2</v>
      </c>
      <c r="I22">
        <v>2531</v>
      </c>
      <c r="J22" s="4">
        <f>I22/I20</f>
        <v>2.1831763447538212E-2</v>
      </c>
      <c r="K22" s="2">
        <v>3146.9327440689999</v>
      </c>
    </row>
    <row r="23" spans="2:11" x14ac:dyDescent="0.35">
      <c r="F23" t="s">
        <v>24</v>
      </c>
      <c r="G23" s="2">
        <f>G20-G22</f>
        <v>4137989.8257867522</v>
      </c>
      <c r="H23" s="4">
        <f>1-H22</f>
        <v>0.98597149802199668</v>
      </c>
      <c r="I23">
        <f>I20-I22</f>
        <v>113401</v>
      </c>
      <c r="J23" s="4">
        <f>1-J22</f>
        <v>0.97816823655246177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1311576.6972497751</v>
      </c>
      <c r="H26" s="4">
        <f>G26/G5</f>
        <v>0.163049953253803</v>
      </c>
      <c r="I26">
        <v>37815</v>
      </c>
      <c r="J26" s="4">
        <f>I26/I5</f>
        <v>0.17024887896414487</v>
      </c>
      <c r="K26" s="2">
        <v>257134.338256127</v>
      </c>
    </row>
    <row r="27" spans="2:11" x14ac:dyDescent="0.35">
      <c r="E27" s="6" t="s">
        <v>27</v>
      </c>
      <c r="F27" s="6"/>
      <c r="G27" s="2">
        <v>6730027.0636622822</v>
      </c>
      <c r="H27" s="4">
        <f>G27/G5</f>
        <v>0.83664996521205348</v>
      </c>
      <c r="I27">
        <v>184256</v>
      </c>
      <c r="J27" s="4">
        <f>I27/I5</f>
        <v>0.82954852419456504</v>
      </c>
      <c r="K27" s="2">
        <v>164835.30008373901</v>
      </c>
    </row>
    <row r="28" spans="2:11" x14ac:dyDescent="0.3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5">
      <c r="E29" s="6" t="s">
        <v>29</v>
      </c>
      <c r="F29" s="6"/>
      <c r="G29" s="2">
        <v>2413.8611487060002</v>
      </c>
      <c r="H29" s="4">
        <f>G29/G5</f>
        <v>3.000815341435818E-4</v>
      </c>
      <c r="I29">
        <v>45</v>
      </c>
      <c r="J29" s="4">
        <f>I29/I5</f>
        <v>2.0259684129013669E-4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12087989.252862005</v>
      </c>
      <c r="H4" s="5"/>
      <c r="I4" s="1">
        <v>3909584</v>
      </c>
      <c r="J4" s="5"/>
      <c r="K4" s="3">
        <v>166685420.93678352</v>
      </c>
    </row>
    <row r="5" spans="1:11" x14ac:dyDescent="0.35">
      <c r="E5" s="6" t="s">
        <v>7</v>
      </c>
      <c r="F5" s="6"/>
      <c r="G5" s="2">
        <v>9926303.1019826569</v>
      </c>
      <c r="H5" s="4">
        <f>G5/G4</f>
        <v>0.8211707418280888</v>
      </c>
      <c r="I5">
        <v>408442</v>
      </c>
      <c r="J5" s="4">
        <f>I5/I4</f>
        <v>0.10447198474313379</v>
      </c>
      <c r="K5" s="2">
        <v>7829500.0162846614</v>
      </c>
    </row>
    <row r="6" spans="1:11" x14ac:dyDescent="0.35">
      <c r="F6" t="s">
        <v>8</v>
      </c>
    </row>
    <row r="7" spans="1:11" x14ac:dyDescent="0.35">
      <c r="F7" t="s">
        <v>9</v>
      </c>
      <c r="G7" s="2">
        <v>9621962.4533208404</v>
      </c>
      <c r="H7" s="4">
        <f>G7/G5</f>
        <v>0.96933998029930923</v>
      </c>
      <c r="I7">
        <v>399322</v>
      </c>
      <c r="J7" s="4">
        <f>I7/I5</f>
        <v>0.97767124830453278</v>
      </c>
      <c r="K7" s="2">
        <v>7523120.4960647263</v>
      </c>
    </row>
    <row r="8" spans="1:11" x14ac:dyDescent="0.35">
      <c r="F8" t="s">
        <v>10</v>
      </c>
      <c r="G8" s="2">
        <f>G5-G7</f>
        <v>304340.64866181649</v>
      </c>
      <c r="H8" s="4">
        <f>1-H7</f>
        <v>3.0660019700690766E-2</v>
      </c>
      <c r="I8">
        <f>I5-I7</f>
        <v>9120</v>
      </c>
      <c r="J8" s="4">
        <f>1-J7</f>
        <v>2.2328751695467219E-2</v>
      </c>
      <c r="K8" s="2">
        <f>K5-K7</f>
        <v>306379.5202199351</v>
      </c>
    </row>
    <row r="9" spans="1:11" x14ac:dyDescent="0.35">
      <c r="E9" s="6" t="s">
        <v>11</v>
      </c>
      <c r="F9" s="6"/>
      <c r="G9" s="2">
        <v>1884031.077538721</v>
      </c>
      <c r="H9" s="4">
        <f>1-H5-H10</f>
        <v>0.15585975782470587</v>
      </c>
      <c r="I9">
        <v>3478543</v>
      </c>
      <c r="J9" s="4">
        <f>1-J5-J10</f>
        <v>0.88974760486026139</v>
      </c>
      <c r="K9" s="2">
        <v>155000162.0813407</v>
      </c>
    </row>
    <row r="10" spans="1:11" x14ac:dyDescent="0.35">
      <c r="E10" s="6" t="s">
        <v>12</v>
      </c>
      <c r="F10" s="6"/>
      <c r="G10" s="2">
        <v>277655.07334062801</v>
      </c>
      <c r="H10" s="4">
        <f>G10/G4</f>
        <v>2.296950034720532E-2</v>
      </c>
      <c r="I10">
        <v>22599</v>
      </c>
      <c r="J10" s="4">
        <f>I10/I4</f>
        <v>5.7804103966048563E-3</v>
      </c>
      <c r="K10" s="2">
        <v>3855758.839158175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1481478.6637659192</v>
      </c>
      <c r="H13" s="5">
        <f>G13/G5</f>
        <v>0.14924777619071616</v>
      </c>
      <c r="I13" s="1">
        <f>I14+I15</f>
        <v>41744</v>
      </c>
      <c r="J13" s="5">
        <f>I13/I5</f>
        <v>0.10220300556749795</v>
      </c>
      <c r="K13" s="3">
        <f>K14+K15</f>
        <v>1581404.171751684</v>
      </c>
    </row>
    <row r="14" spans="1:11" x14ac:dyDescent="0.35">
      <c r="E14" s="6" t="s">
        <v>15</v>
      </c>
      <c r="F14" s="6"/>
      <c r="G14" s="2">
        <v>1480723.5116973091</v>
      </c>
      <c r="H14" s="4">
        <f>G14/G7</f>
        <v>0.15388996983523512</v>
      </c>
      <c r="I14">
        <v>41739</v>
      </c>
      <c r="J14" s="4">
        <f>I14/I7</f>
        <v>0.10452466931448806</v>
      </c>
      <c r="K14" s="2">
        <v>1581355.041264039</v>
      </c>
    </row>
    <row r="15" spans="1:11" x14ac:dyDescent="0.35">
      <c r="E15" s="6" t="s">
        <v>16</v>
      </c>
      <c r="F15" s="6"/>
      <c r="G15" s="2">
        <v>755.15206861000001</v>
      </c>
      <c r="H15" s="4">
        <f>G15/G8</f>
        <v>2.4812724554882756E-3</v>
      </c>
      <c r="I15">
        <v>5</v>
      </c>
      <c r="J15" s="4">
        <f>I15/I8</f>
        <v>5.4824561403508769E-4</v>
      </c>
      <c r="K15" s="2">
        <v>49.130487645000002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851338.45901664405</v>
      </c>
      <c r="H18" s="4">
        <f>G18/G5</f>
        <v>8.5765914084025868E-2</v>
      </c>
      <c r="I18">
        <v>30805</v>
      </c>
      <c r="J18" s="4">
        <f>I18/I5</f>
        <v>7.5420745173121279E-2</v>
      </c>
      <c r="K18" s="2">
        <v>1277358.9198148849</v>
      </c>
    </row>
    <row r="19" spans="2:11" x14ac:dyDescent="0.35">
      <c r="E19" s="6" t="s">
        <v>20</v>
      </c>
      <c r="F19" s="6"/>
      <c r="G19" s="2">
        <v>3164993.0955547951</v>
      </c>
      <c r="H19" s="4">
        <f>G19/G5</f>
        <v>0.31884912872775634</v>
      </c>
      <c r="I19">
        <v>103656</v>
      </c>
      <c r="J19" s="4">
        <f>I19/I5</f>
        <v>0.25378389098084919</v>
      </c>
      <c r="K19" s="2">
        <v>1843122.5881365</v>
      </c>
    </row>
    <row r="20" spans="2:11" x14ac:dyDescent="0.35">
      <c r="E20" s="6" t="s">
        <v>21</v>
      </c>
      <c r="F20" s="6"/>
      <c r="G20" s="2">
        <v>5897540.200697205</v>
      </c>
      <c r="H20" s="4">
        <f>1-H18-H19</f>
        <v>0.59538495718821771</v>
      </c>
      <c r="I20">
        <v>273088</v>
      </c>
      <c r="J20" s="4">
        <f>1-J18-J19</f>
        <v>0.67079536384602956</v>
      </c>
      <c r="K20" s="2">
        <v>4023468.390841193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448669.89709733502</v>
      </c>
      <c r="H22" s="4">
        <f>G22/G20</f>
        <v>7.6077463116621641E-2</v>
      </c>
      <c r="I22">
        <v>44147</v>
      </c>
      <c r="J22" s="4">
        <f>I22/I20</f>
        <v>0.16165851300679634</v>
      </c>
      <c r="K22" s="2">
        <v>940402.51786166104</v>
      </c>
    </row>
    <row r="23" spans="2:11" x14ac:dyDescent="0.35">
      <c r="F23" t="s">
        <v>24</v>
      </c>
      <c r="G23" s="2">
        <f>G20-G22</f>
        <v>5448870.3035998698</v>
      </c>
      <c r="H23" s="4">
        <f>1-H22</f>
        <v>0.92392253688337833</v>
      </c>
      <c r="I23">
        <f>I20-I22</f>
        <v>228941</v>
      </c>
      <c r="J23" s="4">
        <f>1-J22</f>
        <v>0.83834148699320366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1542674.4152446741</v>
      </c>
      <c r="H26" s="4">
        <f>G26/G5</f>
        <v>0.15541278554515869</v>
      </c>
      <c r="I26">
        <v>63390</v>
      </c>
      <c r="J26" s="4">
        <f>I26/I5</f>
        <v>0.15519951425171749</v>
      </c>
      <c r="K26" s="2">
        <v>716625.05684596405</v>
      </c>
    </row>
    <row r="27" spans="2:11" x14ac:dyDescent="0.35">
      <c r="E27" s="6" t="s">
        <v>27</v>
      </c>
      <c r="F27" s="6"/>
      <c r="G27" s="2">
        <v>8363360.4595215349</v>
      </c>
      <c r="H27" s="4">
        <f>G27/G5</f>
        <v>0.84254534377970547</v>
      </c>
      <c r="I27">
        <v>343591</v>
      </c>
      <c r="J27" s="4">
        <f>I27/I5</f>
        <v>0.84122347848654155</v>
      </c>
      <c r="K27" s="2">
        <v>7028441.6596951429</v>
      </c>
    </row>
    <row r="28" spans="2:11" x14ac:dyDescent="0.35">
      <c r="E28" s="6" t="s">
        <v>28</v>
      </c>
      <c r="F28" s="6"/>
      <c r="G28" s="2">
        <v>2316.3557035069998</v>
      </c>
      <c r="H28" s="4">
        <f>G28/G5</f>
        <v>2.3335532672222515E-4</v>
      </c>
      <c r="I28">
        <v>67</v>
      </c>
      <c r="J28" s="4">
        <f>I28/I5</f>
        <v>1.6403797846450659E-4</v>
      </c>
      <c r="K28" s="2">
        <v>109.134059275</v>
      </c>
    </row>
    <row r="29" spans="2:11" x14ac:dyDescent="0.35">
      <c r="E29" s="6" t="s">
        <v>29</v>
      </c>
      <c r="F29" s="6"/>
      <c r="G29" s="2">
        <v>5244.4722092270003</v>
      </c>
      <c r="H29" s="4">
        <f>G29/G5</f>
        <v>5.2834092968403123E-4</v>
      </c>
      <c r="I29">
        <v>367</v>
      </c>
      <c r="J29" s="4">
        <f>I29/I5</f>
        <v>8.9853638949961075E-4</v>
      </c>
      <c r="K29" s="2">
        <v>267.09497172099998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UK'!$G$7</f>
        <v>7980814.2335783029</v>
      </c>
    </row>
    <row r="3" spans="1:2" x14ac:dyDescent="0.35">
      <c r="A3" t="s">
        <v>32</v>
      </c>
      <c r="B3">
        <f>'NEWT - UK'!$G$8</f>
        <v>63203.388482459821</v>
      </c>
    </row>
    <row r="4" spans="1:2" x14ac:dyDescent="0.35">
      <c r="A4" t="s">
        <v>33</v>
      </c>
      <c r="B4">
        <f>'NEWT - UK'!$G$9</f>
        <v>284085.34585045802</v>
      </c>
    </row>
    <row r="5" spans="1:2" x14ac:dyDescent="0.35">
      <c r="A5" t="s">
        <v>34</v>
      </c>
      <c r="B5">
        <f>'NEWT - UK'!$G$10</f>
        <v>37.231564421999998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UK'!$I$7</f>
        <v>219858</v>
      </c>
    </row>
    <row r="16" spans="1:2" x14ac:dyDescent="0.35">
      <c r="A16" t="s">
        <v>32</v>
      </c>
      <c r="B16">
        <f>'NEWT - UK'!$I$8</f>
        <v>2258</v>
      </c>
    </row>
    <row r="17" spans="1:2" x14ac:dyDescent="0.35">
      <c r="A17" t="s">
        <v>33</v>
      </c>
      <c r="B17">
        <f>'NEWT - UK'!$I$9</f>
        <v>644187</v>
      </c>
    </row>
    <row r="18" spans="1:2" x14ac:dyDescent="0.35">
      <c r="A18" t="s">
        <v>34</v>
      </c>
      <c r="B18">
        <f>'NEWT - UK'!$I$10</f>
        <v>23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UK'!$G$18</f>
        <v>759121.88441924797</v>
      </c>
    </row>
    <row r="28" spans="1:2" x14ac:dyDescent="0.35">
      <c r="A28" t="s">
        <v>37</v>
      </c>
      <c r="B28">
        <f>'NEWT - UK'!$G$19</f>
        <v>3088030.175007944</v>
      </c>
    </row>
    <row r="29" spans="1:2" x14ac:dyDescent="0.35">
      <c r="A29" t="s">
        <v>38</v>
      </c>
      <c r="B29">
        <f>'NEWT - UK'!$G$22</f>
        <v>58875.736846819003</v>
      </c>
    </row>
    <row r="30" spans="1:2" x14ac:dyDescent="0.35">
      <c r="A30" t="s">
        <v>39</v>
      </c>
      <c r="B30">
        <f>'NEWT - UK'!$G$23</f>
        <v>4137989.8257867522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UK'!$G$26</f>
        <v>1311576.6972497751</v>
      </c>
    </row>
    <row r="41" spans="1:2" x14ac:dyDescent="0.35">
      <c r="A41" t="s">
        <v>42</v>
      </c>
      <c r="B41">
        <f>'NEWT - UK'!$G$27</f>
        <v>6730027.0636622822</v>
      </c>
    </row>
    <row r="42" spans="1:2" x14ac:dyDescent="0.35">
      <c r="A42" t="s">
        <v>43</v>
      </c>
      <c r="B42">
        <f>'NEWT - UK'!$G$28</f>
        <v>0</v>
      </c>
    </row>
    <row r="43" spans="1:2" x14ac:dyDescent="0.35">
      <c r="A43" t="s">
        <v>44</v>
      </c>
      <c r="B43">
        <f>'NEWT - UK'!$G$29</f>
        <v>2413.8611487060002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2025-01-07T10:58:08Z</dcterms:created>
  <dcterms:modified xsi:type="dcterms:W3CDTF">2025-01-07T10:58:09Z</dcterms:modified>
</cp:coreProperties>
</file>