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8948F886-A6FD-42A7-8C5D-8537B273D0A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20" i="5"/>
  <c r="H20" i="5"/>
  <c r="J19" i="5"/>
  <c r="H19" i="5"/>
  <c r="J18" i="5"/>
  <c r="H18" i="5"/>
  <c r="J14" i="5"/>
  <c r="H14" i="5"/>
  <c r="K13" i="5"/>
  <c r="I13" i="5"/>
  <c r="J13" i="5" s="1"/>
  <c r="H13" i="5"/>
  <c r="G13" i="5"/>
  <c r="J10" i="5"/>
  <c r="H10" i="5"/>
  <c r="J9" i="5"/>
  <c r="K8" i="5"/>
  <c r="I8" i="5"/>
  <c r="J15" i="5" s="1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5" i="2"/>
  <c r="J14" i="2"/>
  <c r="H14" i="2"/>
  <c r="K13" i="2"/>
  <c r="J13" i="2"/>
  <c r="I13" i="2"/>
  <c r="G13" i="2"/>
  <c r="H13" i="2" s="1"/>
  <c r="J10" i="2"/>
  <c r="H10" i="2"/>
  <c r="K8" i="2"/>
  <c r="I8" i="2"/>
  <c r="B16" i="3" s="1"/>
  <c r="H8" i="2"/>
  <c r="G8" i="2"/>
  <c r="H15" i="2" s="1"/>
  <c r="J7" i="2"/>
  <c r="J8" i="2" s="1"/>
  <c r="H7" i="2"/>
  <c r="J5" i="2"/>
  <c r="J9" i="2" s="1"/>
  <c r="H5" i="2"/>
  <c r="H9" i="2" s="1"/>
  <c r="B3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<sst xmlns="http://schemas.openxmlformats.org/spreadsheetml/2006/main" count="82" uniqueCount="45">
  <si>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28 March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</si>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</sst>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11686300.119324993</c:v>
                </c:pt>
                <c:pt idx="1">
                  <c:v>210754.33689615503</c:v>
                </c:pt>
                <c:pt idx="2">
                  <c:v>498138.88439564401</c:v>
                </c:pt>
                <c:pt idx="3">
                  <c:v>163.274065511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627-4667-929D-F2095C32A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337484</c:v>
                </c:pt>
                <c:pt idx="1">
                  <c:v>6171</c:v>
                </c:pt>
                <c:pt idx="2">
                  <c:v>1065159</c:v>
                </c:pt>
                <c:pt idx="3">
                  <c:v>21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A8B-4E8D-BFF8-9505EAC10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1163984.5847215769</c:v>
                </c:pt>
                <c:pt idx="1">
                  <c:v>4541736.2050649896</c:v>
                </c:pt>
                <c:pt idx="2">
                  <c:v>116428.395980313</c:v>
                </c:pt>
                <c:pt idx="3">
                  <c:v>6074905.270454268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830-48C9-9D10-058AA2BC2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1877017.6787941479</c:v>
                </c:pt>
                <c:pt idx="1">
                  <c:v>10016583.492020156</c:v>
                </c:pt>
                <c:pt idx="2">
                  <c:v>0.27785490000000002</c:v>
                </c:pt>
                <c:pt idx="3">
                  <c:v>3453.0075519430002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5D6-4E65-B6F3-EF2B93083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12395356.614682304</v>
      </c>
      <c r="H4" s="5"/>
      <c r="I4" s="1">
        <v>1408835</v>
      </c>
      <c r="J4" s="5"/>
      <c r="K4" s="3">
        <v>496711.67472057702</v>
      </c>
    </row>
    <row r="5" spans="1:11" x14ac:dyDescent="0.35">
      <c r="E5" s="6" t="s">
        <v>7</v>
      </c>
      <c r="F5" s="6"/>
      <c r="G5" s="2">
        <v>11897054.456221148</v>
      </c>
      <c r="H5" s="4">
        <f>G5/G4</f>
        <v>0.95979928823742622</v>
      </c>
      <c r="I5">
        <v>343655</v>
      </c>
      <c r="J5" s="4">
        <f>I5/I4</f>
        <v>0.24392849411038198</v>
      </c>
      <c r="K5" s="2">
        <v>208071.58954547101</v>
      </c>
    </row>
    <row r="6" spans="1:11" x14ac:dyDescent="0.35">
      <c r="F6" t="s">
        <v>8</v>
      </c>
    </row>
    <row r="7" spans="1:11" x14ac:dyDescent="0.35">
      <c r="F7" t="s">
        <v>9</v>
      </c>
      <c r="G7" s="2">
        <v>11686300.119324993</v>
      </c>
      <c r="H7" s="4">
        <f>G7/G5</f>
        <v>0.98228516666274912</v>
      </c>
      <c r="I7">
        <v>337484</v>
      </c>
      <c r="J7" s="4">
        <f>I7/I5</f>
        <v>0.98204303734850362</v>
      </c>
      <c r="K7" s="2">
        <v>170934.81049493901</v>
      </c>
    </row>
    <row r="8" spans="1:11" x14ac:dyDescent="0.35">
      <c r="F8" t="s">
        <v>10</v>
      </c>
      <c r="G8" s="2">
        <f>G5-G7</f>
        <v>210754.33689615503</v>
      </c>
      <c r="H8" s="4">
        <f>1-H7</f>
        <v>1.7714833337250879E-2</v>
      </c>
      <c r="I8">
        <f>I5-I7</f>
        <v>6171</v>
      </c>
      <c r="J8" s="4">
        <f>1-J7</f>
        <v>1.7956962651496378E-2</v>
      </c>
      <c r="K8" s="2">
        <f>K5-K7</f>
        <v>37136.779050532001</v>
      </c>
    </row>
    <row r="9" spans="1:11" x14ac:dyDescent="0.35">
      <c r="E9" s="6" t="s">
        <v>11</v>
      </c>
      <c r="F9" s="6"/>
      <c r="G9" s="2">
        <v>498138.88439564401</v>
      </c>
      <c r="H9" s="4">
        <f>1-H5-H10</f>
        <v>4.0187539566679267E-2</v>
      </c>
      <c r="I9">
        <v>1065159</v>
      </c>
      <c r="J9" s="4">
        <f>1-J5-J10</f>
        <v>0.75605659995670182</v>
      </c>
      <c r="K9" s="2">
        <v>285230.84239130502</v>
      </c>
    </row>
    <row r="10" spans="1:11" x14ac:dyDescent="0.35">
      <c r="E10" s="6" t="s">
        <v>12</v>
      </c>
      <c r="F10" s="6"/>
      <c r="G10" s="2">
        <v>163.274065511</v>
      </c>
      <c r="H10" s="4">
        <f>G10/G4</f>
        <v>1.3172195894517615E-5</v>
      </c>
      <c r="I10">
        <v>21</v>
      </c>
      <c r="J10" s="4">
        <f>I10/I4</f>
        <v>1.4905932916203814E-5</v>
      </c>
      <c r="K10" s="2">
        <v>3409.2427838009999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3002876.3340677652</v>
      </c>
      <c r="H13" s="5">
        <f>G13/G5</f>
        <v>0.25240502555634819</v>
      </c>
      <c r="I13" s="1">
        <f>I14+I15</f>
        <v>94460</v>
      </c>
      <c r="J13" s="5">
        <f>I13/I5</f>
        <v>0.27486869098369004</v>
      </c>
      <c r="K13" s="3">
        <f>K14+K15</f>
        <v>22612.252208084999</v>
      </c>
    </row>
    <row r="14" spans="1:11" x14ac:dyDescent="0.35">
      <c r="E14" s="6" t="s">
        <v>15</v>
      </c>
      <c r="F14" s="6"/>
      <c r="G14" s="2">
        <v>3002821.9372326951</v>
      </c>
      <c r="H14" s="4">
        <f>G14/G7</f>
        <v>0.25695232080058367</v>
      </c>
      <c r="I14">
        <v>94458</v>
      </c>
      <c r="J14" s="4">
        <f>I14/I7</f>
        <v>0.27988882435908075</v>
      </c>
      <c r="K14" s="2">
        <v>22612.252208084999</v>
      </c>
    </row>
    <row r="15" spans="1:11" x14ac:dyDescent="0.35">
      <c r="E15" s="6" t="s">
        <v>16</v>
      </c>
      <c r="F15" s="6"/>
      <c r="G15" s="2">
        <v>54.396835070000002</v>
      </c>
      <c r="H15" s="4">
        <f>G15/G8</f>
        <v>2.5810541254390866E-4</v>
      </c>
      <c r="I15">
        <v>2</v>
      </c>
      <c r="J15" s="4">
        <f>I15/I8</f>
        <v>3.2409658078107277E-4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1163984.5847215769</v>
      </c>
      <c r="H18" s="4">
        <f>G18/G5</f>
        <v>9.7838047981104417E-2</v>
      </c>
      <c r="I18">
        <v>37552</v>
      </c>
      <c r="J18" s="4">
        <f>I18/I5</f>
        <v>0.10927238073067466</v>
      </c>
      <c r="K18" s="2">
        <v>15533.616550822</v>
      </c>
    </row>
    <row r="19" spans="2:11" x14ac:dyDescent="0.35">
      <c r="E19" s="6" t="s">
        <v>20</v>
      </c>
      <c r="F19" s="6"/>
      <c r="G19" s="2">
        <v>4541736.2050649896</v>
      </c>
      <c r="H19" s="4">
        <f>G19/G5</f>
        <v>0.38175299791874512</v>
      </c>
      <c r="I19">
        <v>121192</v>
      </c>
      <c r="J19" s="4">
        <f>I19/I5</f>
        <v>0.35265600675095665</v>
      </c>
      <c r="K19" s="2">
        <v>74499.483269345001</v>
      </c>
    </row>
    <row r="20" spans="2:11" x14ac:dyDescent="0.35">
      <c r="E20" s="6" t="s">
        <v>21</v>
      </c>
      <c r="F20" s="6"/>
      <c r="G20" s="2">
        <v>6191333.6664345814</v>
      </c>
      <c r="H20" s="4">
        <f>1-H18-H19</f>
        <v>0.52040895410015042</v>
      </c>
      <c r="I20">
        <v>184911</v>
      </c>
      <c r="J20" s="4">
        <f>1-J18-J19</f>
        <v>0.53807161251836866</v>
      </c>
      <c r="K20" s="2">
        <v>118038.489725304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116428.395980313</v>
      </c>
      <c r="H22" s="4">
        <f>G22/G20</f>
        <v>1.8805059176750995E-2</v>
      </c>
      <c r="I22">
        <v>5145</v>
      </c>
      <c r="J22" s="4">
        <f>I22/I20</f>
        <v>2.7824196505345816E-2</v>
      </c>
      <c r="K22" s="2">
        <v>8747.5285842310004</v>
      </c>
    </row>
    <row r="23" spans="2:11" x14ac:dyDescent="0.35">
      <c r="F23" t="s">
        <v>24</v>
      </c>
      <c r="G23" s="2">
        <f>G20-G22</f>
        <v>6074905.270454268</v>
      </c>
      <c r="H23" s="4">
        <f>1-H22</f>
        <v>0.98119494082324898</v>
      </c>
      <c r="I23">
        <f>I20-I22</f>
        <v>179766</v>
      </c>
      <c r="J23" s="4">
        <f>1-J22</f>
        <v>0.97217580349465416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1877017.6787941479</v>
      </c>
      <c r="H26" s="4">
        <f>G26/G5</f>
        <v>0.15777163042341352</v>
      </c>
      <c r="I26">
        <v>59952</v>
      </c>
      <c r="J26" s="4">
        <f>I26/I5</f>
        <v>0.17445403093218489</v>
      </c>
      <c r="K26" s="2">
        <v>61389.176543276997</v>
      </c>
    </row>
    <row r="27" spans="2:11" x14ac:dyDescent="0.35">
      <c r="E27" s="6" t="s">
        <v>27</v>
      </c>
      <c r="F27" s="6"/>
      <c r="G27" s="2">
        <v>10016583.492020156</v>
      </c>
      <c r="H27" s="4">
        <f>G27/G5</f>
        <v>0.84193810567811045</v>
      </c>
      <c r="I27">
        <v>283604</v>
      </c>
      <c r="J27" s="4">
        <f>I27/I5</f>
        <v>0.8252578894530852</v>
      </c>
      <c r="K27" s="2">
        <v>146682.41300219399</v>
      </c>
    </row>
    <row r="28" spans="2:11" x14ac:dyDescent="0.35">
      <c r="E28" s="6" t="s">
        <v>28</v>
      </c>
      <c r="F28" s="6"/>
      <c r="G28" s="2">
        <v>0.27785490000000002</v>
      </c>
      <c r="H28" s="4">
        <f>G28/G5</f>
        <v>2.3354932182789625E-8</v>
      </c>
      <c r="I28">
        <v>1</v>
      </c>
      <c r="J28" s="4">
        <f>I28/I5</f>
        <v>2.9098950982817072E-6</v>
      </c>
      <c r="K28" s="2">
        <v>0</v>
      </c>
    </row>
    <row r="29" spans="2:11" x14ac:dyDescent="0.35">
      <c r="E29" s="6" t="s">
        <v>29</v>
      </c>
      <c r="F29" s="6"/>
      <c r="G29" s="2">
        <v>3453.0075519430002</v>
      </c>
      <c r="H29" s="4">
        <f>G29/G5</f>
        <v>2.902405435437316E-4</v>
      </c>
      <c r="I29">
        <v>98</v>
      </c>
      <c r="J29" s="4">
        <f>I29/I5</f>
        <v>2.8516971963160728E-4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12748911.41575852</v>
      </c>
      <c r="H4" s="5"/>
      <c r="I4" s="1">
        <v>3989622</v>
      </c>
      <c r="J4" s="5"/>
      <c r="K4" s="3">
        <v>149546355.07922259</v>
      </c>
    </row>
    <row r="5" spans="1:11" x14ac:dyDescent="0.35">
      <c r="E5" s="6" t="s">
        <v>7</v>
      </c>
      <c r="F5" s="6"/>
      <c r="G5" s="2">
        <v>10141308.320925392</v>
      </c>
      <c r="H5" s="4">
        <f>G5/G4</f>
        <v>0.79546464715332843</v>
      </c>
      <c r="I5">
        <v>379586</v>
      </c>
      <c r="J5" s="4">
        <f>I5/I4</f>
        <v>9.5143349420070369E-2</v>
      </c>
      <c r="K5" s="2">
        <v>7382032.9726705579</v>
      </c>
    </row>
    <row r="6" spans="1:11" x14ac:dyDescent="0.35">
      <c r="F6" t="s">
        <v>8</v>
      </c>
    </row>
    <row r="7" spans="1:11" x14ac:dyDescent="0.35">
      <c r="F7" t="s">
        <v>9</v>
      </c>
      <c r="G7" s="2">
        <v>9813110.2012992315</v>
      </c>
      <c r="H7" s="4">
        <f>G7/G5</f>
        <v>0.96763749713151281</v>
      </c>
      <c r="I7">
        <v>369584</v>
      </c>
      <c r="J7" s="4">
        <f>I7/I5</f>
        <v>0.9736502399983139</v>
      </c>
      <c r="K7" s="2">
        <v>7092522.2101844558</v>
      </c>
    </row>
    <row r="8" spans="1:11" x14ac:dyDescent="0.35">
      <c r="F8" t="s">
        <v>10</v>
      </c>
      <c r="G8" s="2">
        <f>G5-G7</f>
        <v>328198.11962616071</v>
      </c>
      <c r="H8" s="4">
        <f>1-H7</f>
        <v>3.2362502868487186E-2</v>
      </c>
      <c r="I8">
        <f>I5-I7</f>
        <v>10002</v>
      </c>
      <c r="J8" s="4">
        <f>1-J7</f>
        <v>2.6349760001686096E-2</v>
      </c>
      <c r="K8" s="2">
        <f>K5-K7</f>
        <v>289510.76248610206</v>
      </c>
    </row>
    <row r="9" spans="1:11" x14ac:dyDescent="0.35">
      <c r="E9" s="6" t="s">
        <v>11</v>
      </c>
      <c r="F9" s="6"/>
      <c r="G9" s="2">
        <v>2318055.2078824672</v>
      </c>
      <c r="H9" s="4">
        <f>1-H5-H10</f>
        <v>0.18182377555915821</v>
      </c>
      <c r="I9">
        <v>3586789</v>
      </c>
      <c r="J9" s="4">
        <f>1-J5-J10</f>
        <v>0.89902978277140033</v>
      </c>
      <c r="K9" s="2">
        <v>138504352.44837943</v>
      </c>
    </row>
    <row r="10" spans="1:11" x14ac:dyDescent="0.35">
      <c r="E10" s="6" t="s">
        <v>12</v>
      </c>
      <c r="F10" s="6"/>
      <c r="G10" s="2">
        <v>289547.88695066102</v>
      </c>
      <c r="H10" s="4">
        <f>G10/G4</f>
        <v>2.271157728751336E-2</v>
      </c>
      <c r="I10">
        <v>23247</v>
      </c>
      <c r="J10" s="4">
        <f>I10/I4</f>
        <v>5.8268678085292291E-3</v>
      </c>
      <c r="K10" s="2">
        <v>3659969.6581726158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1780991.3575139169</v>
      </c>
      <c r="H13" s="5">
        <f>G13/G5</f>
        <v>0.17561751414647866</v>
      </c>
      <c r="I13" s="1">
        <f>I14+I15</f>
        <v>48968</v>
      </c>
      <c r="J13" s="5">
        <f>I13/I5</f>
        <v>0.12900370403544914</v>
      </c>
      <c r="K13" s="3">
        <f>K14+K15</f>
        <v>1517079.3274683321</v>
      </c>
    </row>
    <row r="14" spans="1:11" x14ac:dyDescent="0.35">
      <c r="E14" s="6" t="s">
        <v>15</v>
      </c>
      <c r="F14" s="6"/>
      <c r="G14" s="2">
        <v>1780436.016678727</v>
      </c>
      <c r="H14" s="4">
        <f>G14/G7</f>
        <v>0.18143442600318518</v>
      </c>
      <c r="I14">
        <v>48964</v>
      </c>
      <c r="J14" s="4">
        <f>I14/I7</f>
        <v>0.13248409022035587</v>
      </c>
      <c r="K14" s="2">
        <v>1517035.9693521941</v>
      </c>
    </row>
    <row r="15" spans="1:11" x14ac:dyDescent="0.35">
      <c r="E15" s="6" t="s">
        <v>16</v>
      </c>
      <c r="F15" s="6"/>
      <c r="G15" s="2">
        <v>555.34083519000001</v>
      </c>
      <c r="H15" s="4">
        <f>G15/G8</f>
        <v>1.6920902405613105E-3</v>
      </c>
      <c r="I15">
        <v>4</v>
      </c>
      <c r="J15" s="4">
        <f>I15/I8</f>
        <v>3.9992001599680062E-4</v>
      </c>
      <c r="K15" s="2">
        <v>43.358116138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945247.25381694897</v>
      </c>
      <c r="H18" s="4">
        <f>G18/G5</f>
        <v>9.3207624095851899E-2</v>
      </c>
      <c r="I18">
        <v>33312</v>
      </c>
      <c r="J18" s="4">
        <f>I18/I5</f>
        <v>8.7758768763863793E-2</v>
      </c>
      <c r="K18" s="2">
        <v>1232180.036339046</v>
      </c>
    </row>
    <row r="19" spans="2:11" x14ac:dyDescent="0.35">
      <c r="E19" s="6" t="s">
        <v>20</v>
      </c>
      <c r="F19" s="6"/>
      <c r="G19" s="2">
        <v>3593939.983318531</v>
      </c>
      <c r="H19" s="4">
        <f>G19/G5</f>
        <v>0.35438622607527476</v>
      </c>
      <c r="I19">
        <v>112713</v>
      </c>
      <c r="J19" s="4">
        <f>I19/I5</f>
        <v>0.29693666257448903</v>
      </c>
      <c r="K19" s="2">
        <v>1798977.177755472</v>
      </c>
    </row>
    <row r="20" spans="2:11" x14ac:dyDescent="0.35">
      <c r="E20" s="6" t="s">
        <v>21</v>
      </c>
      <c r="F20" s="6"/>
      <c r="G20" s="2">
        <v>5590132.2289524814</v>
      </c>
      <c r="H20" s="4">
        <f>1-H18-H19</f>
        <v>0.55240614982887326</v>
      </c>
      <c r="I20">
        <v>232668</v>
      </c>
      <c r="J20" s="4">
        <f>1-J18-J19</f>
        <v>0.61530456866164718</v>
      </c>
      <c r="K20" s="2">
        <v>3693173.203491061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116467.07399325199</v>
      </c>
      <c r="H22" s="4">
        <f>G22/G20</f>
        <v>2.0834404129126731E-2</v>
      </c>
      <c r="I22">
        <v>7283</v>
      </c>
      <c r="J22" s="4">
        <f>I22/I20</f>
        <v>3.1302112881874601E-2</v>
      </c>
      <c r="K22" s="2">
        <v>908214.45289670804</v>
      </c>
    </row>
    <row r="23" spans="2:11" x14ac:dyDescent="0.35">
      <c r="F23" t="s">
        <v>24</v>
      </c>
      <c r="G23" s="2">
        <f>G20-G22</f>
        <v>5473665.1549592298</v>
      </c>
      <c r="H23" s="4">
        <f>1-H22</f>
        <v>0.97916559587087326</v>
      </c>
      <c r="I23">
        <f>I20-I22</f>
        <v>225385</v>
      </c>
      <c r="J23" s="4">
        <f>1-J22</f>
        <v>0.96869788711812543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1523851.8280025569</v>
      </c>
      <c r="H26" s="4">
        <f>G26/G5</f>
        <v>0.15026185771891667</v>
      </c>
      <c r="I26">
        <v>60320</v>
      </c>
      <c r="J26" s="4">
        <f>I26/I5</f>
        <v>0.15890997033610302</v>
      </c>
      <c r="K26" s="2">
        <v>647191.53636279795</v>
      </c>
    </row>
    <row r="27" spans="2:11" x14ac:dyDescent="0.35">
      <c r="E27" s="6" t="s">
        <v>27</v>
      </c>
      <c r="F27" s="6"/>
      <c r="G27" s="2">
        <v>8596929.0451678839</v>
      </c>
      <c r="H27" s="4">
        <f>G27/G5</f>
        <v>0.84771400031583066</v>
      </c>
      <c r="I27">
        <v>317695</v>
      </c>
      <c r="J27" s="4">
        <f>I27/I5</f>
        <v>0.83695131011154256</v>
      </c>
      <c r="K27" s="2">
        <v>6653146.5566229569</v>
      </c>
    </row>
    <row r="28" spans="2:11" x14ac:dyDescent="0.35">
      <c r="E28" s="6" t="s">
        <v>28</v>
      </c>
      <c r="F28" s="6"/>
      <c r="G28" s="2">
        <v>2263.533143445</v>
      </c>
      <c r="H28" s="4">
        <f>G28/G5</f>
        <v>2.2319932219933266E-4</v>
      </c>
      <c r="I28">
        <v>67</v>
      </c>
      <c r="J28" s="4">
        <f>I28/I5</f>
        <v>1.7650809039321787E-4</v>
      </c>
      <c r="K28" s="2">
        <v>107.475764884</v>
      </c>
    </row>
    <row r="29" spans="2:11" x14ac:dyDescent="0.35">
      <c r="E29" s="6" t="s">
        <v>29</v>
      </c>
      <c r="F29" s="6"/>
      <c r="G29" s="2">
        <v>5798.7900660969999</v>
      </c>
      <c r="H29" s="4">
        <f>G29/G5</f>
        <v>5.7179901079744129E-4</v>
      </c>
      <c r="I29">
        <v>482</v>
      </c>
      <c r="J29" s="4">
        <f>I29/I5</f>
        <v>1.2698044711870302E-3</v>
      </c>
      <c r="K29" s="2">
        <v>235.572274749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11686300.119324993</v>
      </c>
    </row>
    <row r="3" spans="1:2" x14ac:dyDescent="0.35">
      <c r="A3" t="s">
        <v>32</v>
      </c>
      <c r="B3">
        <f>'NEWT - UK'!$G$8</f>
        <v>210754.33689615503</v>
      </c>
    </row>
    <row r="4" spans="1:2" x14ac:dyDescent="0.35">
      <c r="A4" t="s">
        <v>33</v>
      </c>
      <c r="B4">
        <f>'NEWT - UK'!$G$9</f>
        <v>498138.88439564401</v>
      </c>
    </row>
    <row r="5" spans="1:2" x14ac:dyDescent="0.35">
      <c r="A5" t="s">
        <v>34</v>
      </c>
      <c r="B5">
        <f>'NEWT - UK'!$G$10</f>
        <v>163.274065511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337484</v>
      </c>
    </row>
    <row r="16" spans="1:2" x14ac:dyDescent="0.35">
      <c r="A16" t="s">
        <v>32</v>
      </c>
      <c r="B16">
        <f>'NEWT - UK'!$I$8</f>
        <v>6171</v>
      </c>
    </row>
    <row r="17" spans="1:2" x14ac:dyDescent="0.35">
      <c r="A17" t="s">
        <v>33</v>
      </c>
      <c r="B17">
        <f>'NEWT - UK'!$I$9</f>
        <v>1065159</v>
      </c>
    </row>
    <row r="18" spans="1:2" x14ac:dyDescent="0.35">
      <c r="A18" t="s">
        <v>34</v>
      </c>
      <c r="B18">
        <f>'NEWT - UK'!$I$10</f>
        <v>21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1163984.5847215769</v>
      </c>
    </row>
    <row r="28" spans="1:2" x14ac:dyDescent="0.35">
      <c r="A28" t="s">
        <v>37</v>
      </c>
      <c r="B28">
        <f>'NEWT - UK'!$G$19</f>
        <v>4541736.2050649896</v>
      </c>
    </row>
    <row r="29" spans="1:2" x14ac:dyDescent="0.35">
      <c r="A29" t="s">
        <v>38</v>
      </c>
      <c r="B29">
        <f>'NEWT - UK'!$G$22</f>
        <v>116428.395980313</v>
      </c>
    </row>
    <row r="30" spans="1:2" x14ac:dyDescent="0.35">
      <c r="A30" t="s">
        <v>39</v>
      </c>
      <c r="B30">
        <f>'NEWT - UK'!$G$23</f>
        <v>6074905.270454268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1877017.6787941479</v>
      </c>
    </row>
    <row r="41" spans="1:2" x14ac:dyDescent="0.35">
      <c r="A41" t="s">
        <v>42</v>
      </c>
      <c r="B41">
        <f>'NEWT - UK'!$G$27</f>
        <v>10016583.492020156</v>
      </c>
    </row>
    <row r="42" spans="1:2" x14ac:dyDescent="0.35">
      <c r="A42" t="s">
        <v>43</v>
      </c>
      <c r="B42">
        <f>'NEWT - UK'!$G$28</f>
        <v>0.27785490000000002</v>
      </c>
    </row>
    <row r="43" spans="1:2" x14ac:dyDescent="0.35">
      <c r="A43" t="s">
        <v>44</v>
      </c>
      <c r="B43">
        <f>'NEWT - UK'!$G$29</f>
        <v>3453.0075519430002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2025-04-02T12:51:07Z</dcterms:created>
  <dcterms:modified xsi:type="dcterms:W3CDTF">2025-04-02T12:51:07Z</dcterms:modified>
</cp:coreProperties>
</file>