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C191340-CFFD-46A9-8937-08C08C301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H20" i="5" s="1"/>
  <c r="J18" i="5"/>
  <c r="H18" i="5"/>
  <c r="J15" i="5"/>
  <c r="J14" i="5"/>
  <c r="H14" i="5"/>
  <c r="K13" i="5"/>
  <c r="J13" i="5"/>
  <c r="I13" i="5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<sst xmlns="http://schemas.openxmlformats.org/spreadsheetml/2006/main" count="82" uniqueCount="45">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</sst>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11045304.900647536</c:v>
                </c:pt>
                <c:pt idx="1">
                  <c:v>206573.85204500332</c:v>
                </c:pt>
                <c:pt idx="2">
                  <c:v>491987.12123901601</c:v>
                </c:pt>
                <c:pt idx="3">
                  <c:v>420.29926573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EB-46DD-8A44-7A27EC55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318776</c:v>
                </c:pt>
                <c:pt idx="1">
                  <c:v>6061</c:v>
                </c:pt>
                <c:pt idx="2">
                  <c:v>1024008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63-4F07-A632-06E79D82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1161540.6000441781</c:v>
                </c:pt>
                <c:pt idx="1">
                  <c:v>4019556.904340941</c:v>
                </c:pt>
                <c:pt idx="2">
                  <c:v>149863.23073614499</c:v>
                </c:pt>
                <c:pt idx="3">
                  <c:v>5920918.017571277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DD-4640-BF9A-BC638008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1872659.8555091459</c:v>
                </c:pt>
                <c:pt idx="1">
                  <c:v>9379145.9588809833</c:v>
                </c:pt>
                <c:pt idx="2">
                  <c:v>0.59808629999999996</c:v>
                </c:pt>
                <c:pt idx="3">
                  <c:v>72.34021611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BC-42C6-95A2-DBB8942A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11744286.173197288</v>
      </c>
      <c r="H4" s="5"/>
      <c r="I4" s="1">
        <v>1348864</v>
      </c>
      <c r="J4" s="5"/>
      <c r="K4" s="3">
        <v>468370.45369678503</v>
      </c>
    </row>
    <row r="5" spans="1:11" x14ac:dyDescent="0.25">
      <c r="E5" s="6" t="s">
        <v>7</v>
      </c>
      <c r="F5" s="6"/>
      <c r="G5" s="2">
        <v>11251878.752692539</v>
      </c>
      <c r="H5" s="4">
        <f>G5/G4</f>
        <v>0.95807259690005542</v>
      </c>
      <c r="I5">
        <v>324837</v>
      </c>
      <c r="J5" s="4">
        <f>I5/I4</f>
        <v>0.24082264779844373</v>
      </c>
      <c r="K5" s="2">
        <v>199359.07251442401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11045304.900647536</v>
      </c>
      <c r="H7" s="4">
        <f>G7/G5</f>
        <v>0.98164094578466987</v>
      </c>
      <c r="I7">
        <v>318776</v>
      </c>
      <c r="J7" s="4">
        <f>I7/I5</f>
        <v>0.98134141123086349</v>
      </c>
      <c r="K7" s="2">
        <v>160193.49408801101</v>
      </c>
    </row>
    <row r="8" spans="1:11" x14ac:dyDescent="0.25">
      <c r="F8" t="s">
        <v>10</v>
      </c>
      <c r="G8" s="2">
        <f>G5-G7</f>
        <v>206573.85204500332</v>
      </c>
      <c r="H8" s="4">
        <f>1-H7</f>
        <v>1.8359054215330128E-2</v>
      </c>
      <c r="I8">
        <f>I5-I7</f>
        <v>6061</v>
      </c>
      <c r="J8" s="4">
        <f>1-J7</f>
        <v>1.8658588769136508E-2</v>
      </c>
      <c r="K8" s="2">
        <f>K5-K7</f>
        <v>39165.578426413005</v>
      </c>
    </row>
    <row r="9" spans="1:11" x14ac:dyDescent="0.25">
      <c r="E9" s="6" t="s">
        <v>11</v>
      </c>
      <c r="F9" s="6"/>
      <c r="G9" s="2">
        <v>491987.12123901601</v>
      </c>
      <c r="H9" s="4">
        <f>1-H5-H10</f>
        <v>4.1891615546786248E-2</v>
      </c>
      <c r="I9">
        <v>1024008</v>
      </c>
      <c r="J9" s="4">
        <f>1-J5-J10</f>
        <v>0.75916326627443531</v>
      </c>
      <c r="K9" s="2">
        <v>268319.52270823601</v>
      </c>
    </row>
    <row r="10" spans="1:11" x14ac:dyDescent="0.25">
      <c r="E10" s="6" t="s">
        <v>12</v>
      </c>
      <c r="F10" s="6"/>
      <c r="G10" s="2">
        <v>420.29926573</v>
      </c>
      <c r="H10" s="4">
        <f>G10/G4</f>
        <v>3.578755315833528E-5</v>
      </c>
      <c r="I10">
        <v>19</v>
      </c>
      <c r="J10" s="4">
        <f>I10/I4</f>
        <v>1.4085927120895805E-5</v>
      </c>
      <c r="K10" s="2">
        <v>691.85847412500004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2668866.5596887171</v>
      </c>
      <c r="H13" s="5">
        <f>G13/G5</f>
        <v>0.23719297180038185</v>
      </c>
      <c r="I13" s="1">
        <f>I14+I15</f>
        <v>87768</v>
      </c>
      <c r="J13" s="5">
        <f>I13/I5</f>
        <v>0.27019089574155652</v>
      </c>
      <c r="K13" s="3">
        <f>K14+K15</f>
        <v>24590.556052953001</v>
      </c>
    </row>
    <row r="14" spans="1:11" x14ac:dyDescent="0.25">
      <c r="E14" s="6" t="s">
        <v>15</v>
      </c>
      <c r="F14" s="6"/>
      <c r="G14" s="2">
        <v>2668866.5596887171</v>
      </c>
      <c r="H14" s="4">
        <f>G14/G7</f>
        <v>0.24162905267850537</v>
      </c>
      <c r="I14">
        <v>87768</v>
      </c>
      <c r="J14" s="4">
        <f>I14/I7</f>
        <v>0.27532813009762341</v>
      </c>
      <c r="K14" s="2">
        <v>24590.556052953001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1161540.6000441781</v>
      </c>
      <c r="H18" s="4">
        <f>G18/G5</f>
        <v>0.10323081376665431</v>
      </c>
      <c r="I18">
        <v>38424</v>
      </c>
      <c r="J18" s="4">
        <f>I18/I5</f>
        <v>0.118287017796618</v>
      </c>
      <c r="K18" s="2">
        <v>18611.439153179999</v>
      </c>
    </row>
    <row r="19" spans="2:11" x14ac:dyDescent="0.25">
      <c r="E19" s="6" t="s">
        <v>20</v>
      </c>
      <c r="F19" s="6"/>
      <c r="G19" s="2">
        <v>4019556.904340941</v>
      </c>
      <c r="H19" s="4">
        <f>G19/G5</f>
        <v>0.35723428884079234</v>
      </c>
      <c r="I19">
        <v>113311</v>
      </c>
      <c r="J19" s="4">
        <f>I19/I5</f>
        <v>0.34882417951157041</v>
      </c>
      <c r="K19" s="2">
        <v>61827.678125653001</v>
      </c>
    </row>
    <row r="20" spans="2:11" x14ac:dyDescent="0.25">
      <c r="E20" s="6" t="s">
        <v>21</v>
      </c>
      <c r="F20" s="6"/>
      <c r="G20" s="2">
        <v>6070781.2483074218</v>
      </c>
      <c r="H20" s="4">
        <f>1-H18-H19</f>
        <v>0.53953489739255334</v>
      </c>
      <c r="I20">
        <v>173102</v>
      </c>
      <c r="J20" s="4">
        <f>1-J18-J19</f>
        <v>0.5328888026918116</v>
      </c>
      <c r="K20" s="2">
        <v>118919.955235591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149863.23073614499</v>
      </c>
      <c r="H22" s="4">
        <f>G22/G20</f>
        <v>2.4685987619456385E-2</v>
      </c>
      <c r="I22">
        <v>6494</v>
      </c>
      <c r="J22" s="4">
        <f>I22/I20</f>
        <v>3.7515453316541693E-2</v>
      </c>
      <c r="K22" s="2">
        <v>4192.8299697430002</v>
      </c>
    </row>
    <row r="23" spans="2:11" x14ac:dyDescent="0.25">
      <c r="F23" t="s">
        <v>24</v>
      </c>
      <c r="G23" s="2">
        <f>G20-G22</f>
        <v>5920918.017571277</v>
      </c>
      <c r="H23" s="4">
        <f>1-H22</f>
        <v>0.9753140123805436</v>
      </c>
      <c r="I23">
        <f>I20-I22</f>
        <v>166608</v>
      </c>
      <c r="J23" s="4">
        <f>1-J22</f>
        <v>0.96248454668345829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1872659.8555091459</v>
      </c>
      <c r="H26" s="4">
        <f>G26/G5</f>
        <v>0.16643085982961062</v>
      </c>
      <c r="I26">
        <v>54043</v>
      </c>
      <c r="J26" s="4">
        <f>I26/I5</f>
        <v>0.16636959459667464</v>
      </c>
      <c r="K26" s="2">
        <v>40801.173639494002</v>
      </c>
    </row>
    <row r="27" spans="2:11" x14ac:dyDescent="0.25">
      <c r="E27" s="6" t="s">
        <v>27</v>
      </c>
      <c r="F27" s="6"/>
      <c r="G27" s="2">
        <v>9379145.9588809833</v>
      </c>
      <c r="H27" s="4">
        <f>G27/G5</f>
        <v>0.8335626578482801</v>
      </c>
      <c r="I27">
        <v>270760</v>
      </c>
      <c r="J27" s="4">
        <f>I27/I5</f>
        <v>0.8335257375237427</v>
      </c>
      <c r="K27" s="2">
        <v>158557.89887492999</v>
      </c>
    </row>
    <row r="28" spans="2:11" x14ac:dyDescent="0.25">
      <c r="E28" s="6" t="s">
        <v>28</v>
      </c>
      <c r="F28" s="6"/>
      <c r="G28" s="2">
        <v>0.59808629999999996</v>
      </c>
      <c r="H28" s="4">
        <f>G28/G5</f>
        <v>5.3154349877515323E-8</v>
      </c>
      <c r="I28">
        <v>2</v>
      </c>
      <c r="J28" s="4">
        <f>I28/I5</f>
        <v>6.1569340930990006E-6</v>
      </c>
      <c r="K28" s="2">
        <v>0</v>
      </c>
    </row>
    <row r="29" spans="2:11" x14ac:dyDescent="0.25">
      <c r="E29" s="6" t="s">
        <v>29</v>
      </c>
      <c r="F29" s="6"/>
      <c r="G29" s="2">
        <v>72.34021611</v>
      </c>
      <c r="H29" s="4">
        <f>G29/G5</f>
        <v>6.4291677594454358E-6</v>
      </c>
      <c r="I29">
        <v>32</v>
      </c>
      <c r="J29" s="4">
        <f>I29/I5</f>
        <v>9.8510945489584009E-5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12988845.278658422</v>
      </c>
      <c r="H4" s="5"/>
      <c r="I4" s="1">
        <v>4136177</v>
      </c>
      <c r="J4" s="5"/>
      <c r="K4" s="3">
        <v>87647925.605193093</v>
      </c>
    </row>
    <row r="5" spans="1:11" x14ac:dyDescent="0.25">
      <c r="E5" s="6" t="s">
        <v>7</v>
      </c>
      <c r="F5" s="6"/>
      <c r="G5" s="2">
        <v>9962662.2827426512</v>
      </c>
      <c r="H5" s="4">
        <f>G5/G4</f>
        <v>0.7670167800914528</v>
      </c>
      <c r="I5">
        <v>375426</v>
      </c>
      <c r="J5" s="4">
        <f>I5/I4</f>
        <v>9.076642513122625E-2</v>
      </c>
      <c r="K5" s="2">
        <v>3996722.7381199682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9645336.2292931117</v>
      </c>
      <c r="H7" s="4">
        <f>G7/G5</f>
        <v>0.96814846830658785</v>
      </c>
      <c r="I7">
        <v>364260</v>
      </c>
      <c r="J7" s="4">
        <f>I7/I5</f>
        <v>0.97025778715379329</v>
      </c>
      <c r="K7" s="2">
        <v>3728702.9789683381</v>
      </c>
    </row>
    <row r="8" spans="1:11" x14ac:dyDescent="0.25">
      <c r="F8" t="s">
        <v>10</v>
      </c>
      <c r="G8" s="2">
        <f>G5-G7</f>
        <v>317326.05344953947</v>
      </c>
      <c r="H8" s="4">
        <f>1-H7</f>
        <v>3.185153169341215E-2</v>
      </c>
      <c r="I8">
        <f>I5-I7</f>
        <v>11166</v>
      </c>
      <c r="J8" s="4">
        <f>1-J7</f>
        <v>2.9742212846206706E-2</v>
      </c>
      <c r="K8" s="2">
        <f>K5-K7</f>
        <v>268019.7591516301</v>
      </c>
    </row>
    <row r="9" spans="1:11" x14ac:dyDescent="0.25">
      <c r="E9" s="6" t="s">
        <v>11</v>
      </c>
      <c r="F9" s="6"/>
      <c r="G9" s="2">
        <v>2729117.6979490672</v>
      </c>
      <c r="H9" s="4">
        <f>1-H5-H10</f>
        <v>0.21011241872541192</v>
      </c>
      <c r="I9">
        <v>3737111</v>
      </c>
      <c r="J9" s="4">
        <f>1-J5-J10</f>
        <v>0.90351815214871123</v>
      </c>
      <c r="K9" s="2">
        <v>80013271.693646029</v>
      </c>
    </row>
    <row r="10" spans="1:11" x14ac:dyDescent="0.25">
      <c r="E10" s="6" t="s">
        <v>12</v>
      </c>
      <c r="F10" s="6"/>
      <c r="G10" s="2">
        <v>297065.29796670203</v>
      </c>
      <c r="H10" s="4">
        <f>G10/G4</f>
        <v>2.2870801183135274E-2</v>
      </c>
      <c r="I10">
        <v>23640</v>
      </c>
      <c r="J10" s="4">
        <f>I10/I4</f>
        <v>5.7154227200625117E-3</v>
      </c>
      <c r="K10" s="2">
        <v>3637931.1734270919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1622198.237846843</v>
      </c>
      <c r="H13" s="5">
        <f>G13/G5</f>
        <v>0.16282778556659688</v>
      </c>
      <c r="I13" s="1">
        <f>I14+I15</f>
        <v>44567</v>
      </c>
      <c r="J13" s="5">
        <f>I13/I5</f>
        <v>0.11871047823006398</v>
      </c>
      <c r="K13" s="3">
        <f>K14+K15</f>
        <v>643097.30683165498</v>
      </c>
    </row>
    <row r="14" spans="1:11" x14ac:dyDescent="0.25">
      <c r="E14" s="6" t="s">
        <v>15</v>
      </c>
      <c r="F14" s="6"/>
      <c r="G14" s="2">
        <v>1622198.237846843</v>
      </c>
      <c r="H14" s="4">
        <f>G14/G7</f>
        <v>0.16818472672006901</v>
      </c>
      <c r="I14">
        <v>44567</v>
      </c>
      <c r="J14" s="4">
        <f>I14/I7</f>
        <v>0.12234942074342503</v>
      </c>
      <c r="K14" s="2">
        <v>643097.30683165498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935406.99222972302</v>
      </c>
      <c r="H18" s="4">
        <f>G18/G5</f>
        <v>9.3891267783917293E-2</v>
      </c>
      <c r="I18">
        <v>34531</v>
      </c>
      <c r="J18" s="4">
        <f>I18/I5</f>
        <v>9.1978179454806006E-2</v>
      </c>
      <c r="K18" s="2">
        <v>652615.90927066805</v>
      </c>
    </row>
    <row r="19" spans="2:11" x14ac:dyDescent="0.25">
      <c r="E19" s="6" t="s">
        <v>20</v>
      </c>
      <c r="F19" s="6"/>
      <c r="G19" s="2">
        <v>3697349.6370445872</v>
      </c>
      <c r="H19" s="4">
        <f>G19/G5</f>
        <v>0.3711206434698831</v>
      </c>
      <c r="I19">
        <v>115364</v>
      </c>
      <c r="J19" s="4">
        <f>I19/I5</f>
        <v>0.30728825387692915</v>
      </c>
      <c r="K19" s="2">
        <v>672025.32264741103</v>
      </c>
    </row>
    <row r="20" spans="2:11" x14ac:dyDescent="0.25">
      <c r="E20" s="6" t="s">
        <v>21</v>
      </c>
      <c r="F20" s="6"/>
      <c r="G20" s="2">
        <v>5318511.6817911994</v>
      </c>
      <c r="H20" s="4">
        <f>1-H18-H19</f>
        <v>0.53498808874619952</v>
      </c>
      <c r="I20">
        <v>224633</v>
      </c>
      <c r="J20" s="4">
        <f>1-J18-J19</f>
        <v>0.60073356666826483</v>
      </c>
      <c r="K20" s="2">
        <v>2211192.5007121959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135553.825362926</v>
      </c>
      <c r="H22" s="4">
        <f>G22/G20</f>
        <v>2.5487172628954984E-2</v>
      </c>
      <c r="I22">
        <v>10507</v>
      </c>
      <c r="J22" s="4">
        <f>I22/I20</f>
        <v>4.6774071485489663E-2</v>
      </c>
      <c r="K22" s="2">
        <v>381950.41488506098</v>
      </c>
    </row>
    <row r="23" spans="2:11" x14ac:dyDescent="0.25">
      <c r="F23" t="s">
        <v>24</v>
      </c>
      <c r="G23" s="2">
        <f>G20-G22</f>
        <v>5182957.856428273</v>
      </c>
      <c r="H23" s="4">
        <f>1-H22</f>
        <v>0.97451282737104505</v>
      </c>
      <c r="I23">
        <f>I20-I22</f>
        <v>214126</v>
      </c>
      <c r="J23" s="4">
        <f>1-J22</f>
        <v>0.95322592851451038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1525643.668815495</v>
      </c>
      <c r="H26" s="4">
        <f>G26/G5</f>
        <v>0.15313614227978187</v>
      </c>
      <c r="I26">
        <v>58932</v>
      </c>
      <c r="J26" s="4">
        <f>I26/I5</f>
        <v>0.15697367790190345</v>
      </c>
      <c r="K26" s="2">
        <v>384234.43225499702</v>
      </c>
    </row>
    <row r="27" spans="2:11" x14ac:dyDescent="0.25">
      <c r="E27" s="6" t="s">
        <v>27</v>
      </c>
      <c r="F27" s="6"/>
      <c r="G27" s="2">
        <v>8421676.5953596011</v>
      </c>
      <c r="H27" s="4">
        <f>G27/G5</f>
        <v>0.84532390603540286</v>
      </c>
      <c r="I27">
        <v>315141</v>
      </c>
      <c r="J27" s="4">
        <f>I27/I5</f>
        <v>0.83942241613527036</v>
      </c>
      <c r="K27" s="2">
        <v>3607806.2979377061</v>
      </c>
    </row>
    <row r="28" spans="2:11" x14ac:dyDescent="0.25">
      <c r="E28" s="6" t="s">
        <v>28</v>
      </c>
      <c r="F28" s="6"/>
      <c r="G28" s="2">
        <v>2160.7225817909998</v>
      </c>
      <c r="H28" s="4">
        <f>G28/G5</f>
        <v>2.1688204623113733E-4</v>
      </c>
      <c r="I28">
        <v>65</v>
      </c>
      <c r="J28" s="4">
        <f>I28/I5</f>
        <v>1.7313665009882108E-4</v>
      </c>
      <c r="K28" s="2">
        <v>104.818124567</v>
      </c>
    </row>
    <row r="29" spans="2:11" x14ac:dyDescent="0.25">
      <c r="E29" s="6" t="s">
        <v>29</v>
      </c>
      <c r="F29" s="6"/>
      <c r="G29" s="2">
        <v>2308.037865965</v>
      </c>
      <c r="H29" s="4">
        <f>G29/G5</f>
        <v>2.3166878495550221E-4</v>
      </c>
      <c r="I29">
        <v>423</v>
      </c>
      <c r="J29" s="4">
        <f>I29/I5</f>
        <v>1.1267200460277126E-3</v>
      </c>
      <c r="K29" s="2">
        <v>19.168698432999999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11045304.900647536</v>
      </c>
    </row>
    <row r="3" spans="1:2" x14ac:dyDescent="0.25">
      <c r="A3" t="s">
        <v>32</v>
      </c>
      <c r="B3">
        <f>'NEWT - UK'!$G$8</f>
        <v>206573.85204500332</v>
      </c>
    </row>
    <row r="4" spans="1:2" x14ac:dyDescent="0.25">
      <c r="A4" t="s">
        <v>33</v>
      </c>
      <c r="B4">
        <f>'NEWT - UK'!$G$9</f>
        <v>491987.12123901601</v>
      </c>
    </row>
    <row r="5" spans="1:2" x14ac:dyDescent="0.25">
      <c r="A5" t="s">
        <v>34</v>
      </c>
      <c r="B5">
        <f>'NEWT - UK'!$G$10</f>
        <v>420.29926573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318776</v>
      </c>
    </row>
    <row r="16" spans="1:2" x14ac:dyDescent="0.25">
      <c r="A16" t="s">
        <v>32</v>
      </c>
      <c r="B16">
        <f>'NEWT - UK'!$I$8</f>
        <v>6061</v>
      </c>
    </row>
    <row r="17" spans="1:2" x14ac:dyDescent="0.25">
      <c r="A17" t="s">
        <v>33</v>
      </c>
      <c r="B17">
        <f>'NEWT - UK'!$I$9</f>
        <v>1024008</v>
      </c>
    </row>
    <row r="18" spans="1:2" x14ac:dyDescent="0.25">
      <c r="A18" t="s">
        <v>34</v>
      </c>
      <c r="B18">
        <f>'NEWT - UK'!$I$10</f>
        <v>19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1161540.6000441781</v>
      </c>
    </row>
    <row r="28" spans="1:2" x14ac:dyDescent="0.25">
      <c r="A28" t="s">
        <v>37</v>
      </c>
      <c r="B28">
        <f>'NEWT - UK'!$G$19</f>
        <v>4019556.904340941</v>
      </c>
    </row>
    <row r="29" spans="1:2" x14ac:dyDescent="0.25">
      <c r="A29" t="s">
        <v>38</v>
      </c>
      <c r="B29">
        <f>'NEWT - UK'!$G$22</f>
        <v>149863.23073614499</v>
      </c>
    </row>
    <row r="30" spans="1:2" x14ac:dyDescent="0.25">
      <c r="A30" t="s">
        <v>39</v>
      </c>
      <c r="B30">
        <f>'NEWT - UK'!$G$23</f>
        <v>5920918.017571277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1872659.8555091459</v>
      </c>
    </row>
    <row r="41" spans="1:2" x14ac:dyDescent="0.25">
      <c r="A41" t="s">
        <v>42</v>
      </c>
      <c r="B41">
        <f>'NEWT - UK'!$G$27</f>
        <v>9379145.9588809833</v>
      </c>
    </row>
    <row r="42" spans="1:2" x14ac:dyDescent="0.25">
      <c r="A42" t="s">
        <v>43</v>
      </c>
      <c r="B42">
        <f>'NEWT - UK'!$G$28</f>
        <v>0.59808629999999996</v>
      </c>
    </row>
    <row r="43" spans="1:2" x14ac:dyDescent="0.25">
      <c r="A43" t="s">
        <v>44</v>
      </c>
      <c r="B43">
        <f>'NEWT - UK'!$G$29</f>
        <v>72.34021611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2025-07-01T14:57:16Z</dcterms:created>
  <dcterms:modified xsi:type="dcterms:W3CDTF">2025-07-01T14:57:17Z</dcterms:modified>
</cp:coreProperties>
</file>