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B4D6CD2-C333-42BD-9FDC-D7341CD63A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<sst xmlns="http://schemas.openxmlformats.org/spreadsheetml/2006/main" count="82" uniqueCount="45">
  <si>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July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</si>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</sst>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11194564.284045368</c:v>
                </c:pt>
                <c:pt idx="1">
                  <c:v>197391.85929727182</c:v>
                </c:pt>
                <c:pt idx="2">
                  <c:v>500883.552908513</c:v>
                </c:pt>
                <c:pt idx="3">
                  <c:v>64.487890110999999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D4-41F8-AF11-D76EA5A18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324029</c:v>
                </c:pt>
                <c:pt idx="1">
                  <c:v>6194</c:v>
                </c:pt>
                <c:pt idx="2">
                  <c:v>985126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D9-4F67-9D52-F560B1B2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1118323.4847599841</c:v>
                </c:pt>
                <c:pt idx="1">
                  <c:v>4426007.073999865</c:v>
                </c:pt>
                <c:pt idx="2">
                  <c:v>139413.17304027101</c:v>
                </c:pt>
                <c:pt idx="3">
                  <c:v>5708212.4115425199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1A6-4BA2-B165-0F87D42A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1837894.229142613</c:v>
                </c:pt>
                <c:pt idx="1">
                  <c:v>9553904.1047529336</c:v>
                </c:pt>
                <c:pt idx="2">
                  <c:v>1.7911971</c:v>
                </c:pt>
                <c:pt idx="3">
                  <c:v>156.01824999300001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10-4788-A05F-CF647081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11892904.184141263</v>
      </c>
      <c r="H4" s="5"/>
      <c r="I4" s="1">
        <v>1315368</v>
      </c>
      <c r="J4" s="5"/>
      <c r="K4" s="3">
        <v>509522.50281206099</v>
      </c>
    </row>
    <row r="5" spans="1:11" x14ac:dyDescent="0.35">
      <c r="E5" s="6" t="s">
        <v>7</v>
      </c>
      <c r="F5" s="6"/>
      <c r="G5" s="2">
        <v>11391956.14334264</v>
      </c>
      <c r="H5" s="4">
        <f>G5/G4</f>
        <v>0.95787840942445179</v>
      </c>
      <c r="I5">
        <v>330223</v>
      </c>
      <c r="J5" s="4">
        <f>I5/I4</f>
        <v>0.25104989630278368</v>
      </c>
      <c r="K5" s="2">
        <v>218246.65523199001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11194564.284045368</v>
      </c>
      <c r="H7" s="4">
        <f>G7/G5</f>
        <v>0.98267269845375715</v>
      </c>
      <c r="I7">
        <v>324029</v>
      </c>
      <c r="J7" s="4">
        <f>I7/I5</f>
        <v>0.98124297822986284</v>
      </c>
      <c r="K7" s="2">
        <v>178662.57866423801</v>
      </c>
    </row>
    <row r="8" spans="1:11" x14ac:dyDescent="0.35">
      <c r="F8" t="s">
        <v>10</v>
      </c>
      <c r="G8" s="2">
        <f>G5-G7</f>
        <v>197391.85929727182</v>
      </c>
      <c r="H8" s="4">
        <f>1-H7</f>
        <v>1.7327301546242846E-2</v>
      </c>
      <c r="I8">
        <f>I5-I7</f>
        <v>6194</v>
      </c>
      <c r="J8" s="4">
        <f>1-J7</f>
        <v>1.8757021770137161E-2</v>
      </c>
      <c r="K8" s="2">
        <f>K5-K7</f>
        <v>39584.076567751996</v>
      </c>
    </row>
    <row r="9" spans="1:11" x14ac:dyDescent="0.35">
      <c r="E9" s="6" t="s">
        <v>11</v>
      </c>
      <c r="F9" s="6"/>
      <c r="G9" s="2">
        <v>500883.552908513</v>
      </c>
      <c r="H9" s="4">
        <f>1-H5-H10</f>
        <v>4.2116168191821533E-2</v>
      </c>
      <c r="I9">
        <v>985126</v>
      </c>
      <c r="J9" s="4">
        <f>1-J5-J10</f>
        <v>0.74893565907031345</v>
      </c>
      <c r="K9" s="2">
        <v>291186.628860183</v>
      </c>
    </row>
    <row r="10" spans="1:11" x14ac:dyDescent="0.35">
      <c r="E10" s="6" t="s">
        <v>12</v>
      </c>
      <c r="F10" s="6"/>
      <c r="G10" s="2">
        <v>64.487890110999999</v>
      </c>
      <c r="H10" s="4">
        <f>G10/G4</f>
        <v>5.4223837266756219E-6</v>
      </c>
      <c r="I10">
        <v>19</v>
      </c>
      <c r="J10" s="4">
        <f>I10/I4</f>
        <v>1.4444626902889534E-5</v>
      </c>
      <c r="K10" s="2">
        <v>89.218719887999995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2753035.4270088929</v>
      </c>
      <c r="H13" s="5">
        <f>G13/G5</f>
        <v>0.24166485477717914</v>
      </c>
      <c r="I13" s="1">
        <f>I14+I15</f>
        <v>90968</v>
      </c>
      <c r="J13" s="5">
        <f>I13/I5</f>
        <v>0.27547445211266325</v>
      </c>
      <c r="K13" s="3">
        <f>K14+K15</f>
        <v>30745.475729196001</v>
      </c>
    </row>
    <row r="14" spans="1:11" x14ac:dyDescent="0.35">
      <c r="E14" s="6" t="s">
        <v>15</v>
      </c>
      <c r="F14" s="6"/>
      <c r="G14" s="2">
        <v>2753035.4270088929</v>
      </c>
      <c r="H14" s="4">
        <f>G14/G7</f>
        <v>0.24592609030192922</v>
      </c>
      <c r="I14">
        <v>90968</v>
      </c>
      <c r="J14" s="4">
        <f>I14/I7</f>
        <v>0.28074030410858286</v>
      </c>
      <c r="K14" s="2">
        <v>30745.475729196001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1118323.4847599841</v>
      </c>
      <c r="H18" s="4">
        <f>G18/G5</f>
        <v>9.8167818651015662E-2</v>
      </c>
      <c r="I18">
        <v>40289</v>
      </c>
      <c r="J18" s="4">
        <f>I18/I5</f>
        <v>0.12200543269245329</v>
      </c>
      <c r="K18" s="2">
        <v>25204.080993167001</v>
      </c>
    </row>
    <row r="19" spans="2:11" x14ac:dyDescent="0.35">
      <c r="E19" s="6" t="s">
        <v>20</v>
      </c>
      <c r="F19" s="6"/>
      <c r="G19" s="2">
        <v>4426007.073999865</v>
      </c>
      <c r="H19" s="4">
        <f>G19/G5</f>
        <v>0.38852037510576137</v>
      </c>
      <c r="I19">
        <v>118380</v>
      </c>
      <c r="J19" s="4">
        <f>I19/I5</f>
        <v>0.35848502375667352</v>
      </c>
      <c r="K19" s="2">
        <v>76026.233107331005</v>
      </c>
    </row>
    <row r="20" spans="2:11" x14ac:dyDescent="0.35">
      <c r="E20" s="6" t="s">
        <v>21</v>
      </c>
      <c r="F20" s="6"/>
      <c r="G20" s="2">
        <v>5847625.5845827907</v>
      </c>
      <c r="H20" s="4">
        <f>1-H18-H19</f>
        <v>0.51331180624322292</v>
      </c>
      <c r="I20">
        <v>171554</v>
      </c>
      <c r="J20" s="4">
        <f>1-J18-J19</f>
        <v>0.5195095435508732</v>
      </c>
      <c r="K20" s="2">
        <v>117016.34113149199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139413.17304027101</v>
      </c>
      <c r="H22" s="4">
        <f>G22/G20</f>
        <v>2.3840988282121296E-2</v>
      </c>
      <c r="I22">
        <v>6350</v>
      </c>
      <c r="J22" s="4">
        <f>I22/I20</f>
        <v>3.7014584329132516E-2</v>
      </c>
      <c r="K22" s="2">
        <v>4603.4889516339999</v>
      </c>
    </row>
    <row r="23" spans="2:11" x14ac:dyDescent="0.35">
      <c r="F23" t="s">
        <v>24</v>
      </c>
      <c r="G23" s="2">
        <f>G20-G22</f>
        <v>5708212.4115425199</v>
      </c>
      <c r="H23" s="4">
        <f>1-H22</f>
        <v>0.97615901171787867</v>
      </c>
      <c r="I23">
        <f>I20-I22</f>
        <v>165204</v>
      </c>
      <c r="J23" s="4">
        <f>1-J22</f>
        <v>0.96298541567086748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1837894.229142613</v>
      </c>
      <c r="H26" s="4">
        <f>G26/G5</f>
        <v>0.16133262856850641</v>
      </c>
      <c r="I26">
        <v>53755</v>
      </c>
      <c r="J26" s="4">
        <f>I26/I5</f>
        <v>0.1627839369153572</v>
      </c>
      <c r="K26" s="2">
        <v>47897.081966635997</v>
      </c>
    </row>
    <row r="27" spans="2:11" x14ac:dyDescent="0.35">
      <c r="E27" s="6" t="s">
        <v>27</v>
      </c>
      <c r="F27" s="6"/>
      <c r="G27" s="2">
        <v>9553904.1047529336</v>
      </c>
      <c r="H27" s="4">
        <f>G27/G5</f>
        <v>0.83865351872304672</v>
      </c>
      <c r="I27">
        <v>276451</v>
      </c>
      <c r="J27" s="4">
        <f>I27/I5</f>
        <v>0.83716458272137317</v>
      </c>
      <c r="K27" s="2">
        <v>170266.47721417301</v>
      </c>
    </row>
    <row r="28" spans="2:11" x14ac:dyDescent="0.35">
      <c r="E28" s="6" t="s">
        <v>28</v>
      </c>
      <c r="F28" s="6"/>
      <c r="G28" s="2">
        <v>1.7911971</v>
      </c>
      <c r="H28" s="4">
        <f>G28/G5</f>
        <v>1.5723349681667797E-7</v>
      </c>
      <c r="I28">
        <v>1</v>
      </c>
      <c r="J28" s="4">
        <f>I28/I5</f>
        <v>3.0282566629217226E-6</v>
      </c>
      <c r="K28" s="2">
        <v>0</v>
      </c>
    </row>
    <row r="29" spans="2:11" x14ac:dyDescent="0.35">
      <c r="E29" s="6" t="s">
        <v>29</v>
      </c>
      <c r="F29" s="6"/>
      <c r="G29" s="2">
        <v>156.01824999300001</v>
      </c>
      <c r="H29" s="4">
        <f>G29/G5</f>
        <v>1.3695474950030922E-5</v>
      </c>
      <c r="I29">
        <v>16</v>
      </c>
      <c r="J29" s="4">
        <f>I29/I5</f>
        <v>4.8452106606747562E-5</v>
      </c>
      <c r="K29" s="2">
        <v>83.096051181000007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13323796.343272444</v>
      </c>
      <c r="H4" s="5"/>
      <c r="I4" s="1">
        <v>4173158</v>
      </c>
      <c r="J4" s="5"/>
      <c r="K4" s="3">
        <v>93521283.170362771</v>
      </c>
    </row>
    <row r="5" spans="1:11" x14ac:dyDescent="0.35">
      <c r="E5" s="6" t="s">
        <v>7</v>
      </c>
      <c r="F5" s="6"/>
      <c r="G5" s="2">
        <v>10080632.351431696</v>
      </c>
      <c r="H5" s="4">
        <f>G5/G4</f>
        <v>0.75658859470046524</v>
      </c>
      <c r="I5">
        <v>383049</v>
      </c>
      <c r="J5" s="4">
        <f>I5/I4</f>
        <v>9.1788760454313015E-2</v>
      </c>
      <c r="K5" s="2">
        <v>4181490.80209088</v>
      </c>
    </row>
    <row r="6" spans="1:11" x14ac:dyDescent="0.35">
      <c r="F6" t="s">
        <v>8</v>
      </c>
    </row>
    <row r="7" spans="1:11" x14ac:dyDescent="0.35">
      <c r="F7" t="s">
        <v>9</v>
      </c>
      <c r="G7" s="2">
        <v>9773946.3509815075</v>
      </c>
      <c r="H7" s="4">
        <f>G7/G5</f>
        <v>0.96957671009531154</v>
      </c>
      <c r="I7">
        <v>372820</v>
      </c>
      <c r="J7" s="4">
        <f>I7/I5</f>
        <v>0.97329584465694985</v>
      </c>
      <c r="K7" s="2">
        <v>3845128.8962556282</v>
      </c>
    </row>
    <row r="8" spans="1:11" x14ac:dyDescent="0.35">
      <c r="F8" t="s">
        <v>10</v>
      </c>
      <c r="G8" s="2">
        <f>G5-G7</f>
        <v>306686.00045018829</v>
      </c>
      <c r="H8" s="4">
        <f>1-H7</f>
        <v>3.0423289904688455E-2</v>
      </c>
      <c r="I8">
        <f>I5-I7</f>
        <v>10229</v>
      </c>
      <c r="J8" s="4">
        <f>1-J7</f>
        <v>2.6704155343050151E-2</v>
      </c>
      <c r="K8" s="2">
        <f>K5-K7</f>
        <v>336361.90583525179</v>
      </c>
    </row>
    <row r="9" spans="1:11" x14ac:dyDescent="0.35">
      <c r="E9" s="6" t="s">
        <v>11</v>
      </c>
      <c r="F9" s="6"/>
      <c r="G9" s="2">
        <v>2938815.6888531339</v>
      </c>
      <c r="H9" s="4">
        <f>1-H5-H10</f>
        <v>0.22056894395095028</v>
      </c>
      <c r="I9">
        <v>3766341</v>
      </c>
      <c r="J9" s="4">
        <f>1-J5-J10</f>
        <v>0.90251579259639814</v>
      </c>
      <c r="K9" s="2">
        <v>85509694.261449158</v>
      </c>
    </row>
    <row r="10" spans="1:11" x14ac:dyDescent="0.35">
      <c r="E10" s="6" t="s">
        <v>12</v>
      </c>
      <c r="F10" s="6"/>
      <c r="G10" s="2">
        <v>304348.30298761203</v>
      </c>
      <c r="H10" s="4">
        <f>G10/G4</f>
        <v>2.2842461348584479E-2</v>
      </c>
      <c r="I10">
        <v>23768</v>
      </c>
      <c r="J10" s="4">
        <f>I10/I4</f>
        <v>5.6954469492887638E-3</v>
      </c>
      <c r="K10" s="2">
        <v>3830098.1068227282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1675666.380112374</v>
      </c>
      <c r="H13" s="5">
        <f>G13/G5</f>
        <v>0.16622631613723998</v>
      </c>
      <c r="I13" s="1">
        <f>I14+I15</f>
        <v>47264</v>
      </c>
      <c r="J13" s="5">
        <f>I13/I5</f>
        <v>0.12338891368989346</v>
      </c>
      <c r="K13" s="3">
        <f>K14+K15</f>
        <v>705294.18378184095</v>
      </c>
    </row>
    <row r="14" spans="1:11" x14ac:dyDescent="0.35">
      <c r="E14" s="6" t="s">
        <v>15</v>
      </c>
      <c r="F14" s="6"/>
      <c r="G14" s="2">
        <v>1675666.380112374</v>
      </c>
      <c r="H14" s="4">
        <f>G14/G7</f>
        <v>0.17144215038013813</v>
      </c>
      <c r="I14">
        <v>47264</v>
      </c>
      <c r="J14" s="4">
        <f>I14/I7</f>
        <v>0.12677431468268871</v>
      </c>
      <c r="K14" s="2">
        <v>705294.18378184095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961141.32920402905</v>
      </c>
      <c r="H18" s="4">
        <f>G18/G5</f>
        <v>9.5345341015985324E-2</v>
      </c>
      <c r="I18">
        <v>35880</v>
      </c>
      <c r="J18" s="4">
        <f>I18/I5</f>
        <v>9.366947831739543E-2</v>
      </c>
      <c r="K18" s="2">
        <v>700978.07084111497</v>
      </c>
    </row>
    <row r="19" spans="2:11" x14ac:dyDescent="0.35">
      <c r="E19" s="6" t="s">
        <v>20</v>
      </c>
      <c r="F19" s="6"/>
      <c r="G19" s="2">
        <v>3928114.0158380088</v>
      </c>
      <c r="H19" s="4">
        <f>G19/G5</f>
        <v>0.38966940553884211</v>
      </c>
      <c r="I19">
        <v>119997</v>
      </c>
      <c r="J19" s="4">
        <f>I19/I5</f>
        <v>0.31326801531918891</v>
      </c>
      <c r="K19" s="2">
        <v>717534.05444975395</v>
      </c>
    </row>
    <row r="20" spans="2:11" x14ac:dyDescent="0.35">
      <c r="E20" s="6" t="s">
        <v>21</v>
      </c>
      <c r="F20" s="6"/>
      <c r="G20" s="2">
        <v>5180002.6463137809</v>
      </c>
      <c r="H20" s="4">
        <f>1-H18-H19</f>
        <v>0.51498525344517254</v>
      </c>
      <c r="I20">
        <v>226274</v>
      </c>
      <c r="J20" s="4">
        <f>1-J18-J19</f>
        <v>0.59306250636341562</v>
      </c>
      <c r="K20" s="2">
        <v>2295367.4010745781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137994.34676391</v>
      </c>
      <c r="H22" s="4">
        <f>G22/G20</f>
        <v>2.6639821673085481E-2</v>
      </c>
      <c r="I22">
        <v>10934</v>
      </c>
      <c r="J22" s="4">
        <f>I22/I20</f>
        <v>4.8321945959323653E-2</v>
      </c>
      <c r="K22" s="2">
        <v>411531.00424417597</v>
      </c>
    </row>
    <row r="23" spans="2:11" x14ac:dyDescent="0.35">
      <c r="F23" t="s">
        <v>24</v>
      </c>
      <c r="G23" s="2">
        <f>G20-G22</f>
        <v>5042008.2995498711</v>
      </c>
      <c r="H23" s="4">
        <f>1-H22</f>
        <v>0.97336017832691457</v>
      </c>
      <c r="I23">
        <f>I20-I22</f>
        <v>215340</v>
      </c>
      <c r="J23" s="4">
        <f>1-J22</f>
        <v>0.9516780540406764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1509895.8721483869</v>
      </c>
      <c r="H26" s="4">
        <f>G26/G5</f>
        <v>0.14978186085061865</v>
      </c>
      <c r="I26">
        <v>59920</v>
      </c>
      <c r="J26" s="4">
        <f>I26/I5</f>
        <v>0.1564290730428744</v>
      </c>
      <c r="K26" s="2">
        <v>454782.871382071</v>
      </c>
    </row>
    <row r="27" spans="2:11" x14ac:dyDescent="0.35">
      <c r="E27" s="6" t="s">
        <v>27</v>
      </c>
      <c r="F27" s="6"/>
      <c r="G27" s="2">
        <v>8555390.9040846899</v>
      </c>
      <c r="H27" s="4">
        <f>G27/G5</f>
        <v>0.84869585615525556</v>
      </c>
      <c r="I27">
        <v>321781</v>
      </c>
      <c r="J27" s="4">
        <f>I27/I5</f>
        <v>0.84005179494007298</v>
      </c>
      <c r="K27" s="2">
        <v>3726218.0377259981</v>
      </c>
    </row>
    <row r="28" spans="2:11" x14ac:dyDescent="0.35">
      <c r="E28" s="6" t="s">
        <v>28</v>
      </c>
      <c r="F28" s="6"/>
      <c r="G28" s="2">
        <v>2144.9989181770002</v>
      </c>
      <c r="H28" s="4">
        <f>G28/G5</f>
        <v>2.1278416307607509E-4</v>
      </c>
      <c r="I28">
        <v>67</v>
      </c>
      <c r="J28" s="4">
        <f>I28/I5</f>
        <v>1.7491234802858121E-4</v>
      </c>
      <c r="K28" s="2">
        <v>104.76413789199999</v>
      </c>
    </row>
    <row r="29" spans="2:11" x14ac:dyDescent="0.35">
      <c r="E29" s="6" t="s">
        <v>29</v>
      </c>
      <c r="F29" s="6"/>
      <c r="G29" s="2">
        <v>2515.7091096580002</v>
      </c>
      <c r="H29" s="4">
        <f>G29/G5</f>
        <v>2.4955866080174111E-4</v>
      </c>
      <c r="I29">
        <v>448</v>
      </c>
      <c r="J29" s="4">
        <f>I29/I5</f>
        <v>1.1695631629373788E-3</v>
      </c>
      <c r="K29" s="2">
        <v>116.567874038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11194564.284045368</v>
      </c>
    </row>
    <row r="3" spans="1:2" x14ac:dyDescent="0.35">
      <c r="A3" t="s">
        <v>32</v>
      </c>
      <c r="B3">
        <f>'NEWT - UK'!$G$8</f>
        <v>197391.85929727182</v>
      </c>
    </row>
    <row r="4" spans="1:2" x14ac:dyDescent="0.35">
      <c r="A4" t="s">
        <v>33</v>
      </c>
      <c r="B4">
        <f>'NEWT - UK'!$G$9</f>
        <v>500883.552908513</v>
      </c>
    </row>
    <row r="5" spans="1:2" x14ac:dyDescent="0.35">
      <c r="A5" t="s">
        <v>34</v>
      </c>
      <c r="B5">
        <f>'NEWT - UK'!$G$10</f>
        <v>64.487890110999999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324029</v>
      </c>
    </row>
    <row r="16" spans="1:2" x14ac:dyDescent="0.35">
      <c r="A16" t="s">
        <v>32</v>
      </c>
      <c r="B16">
        <f>'NEWT - UK'!$I$8</f>
        <v>6194</v>
      </c>
    </row>
    <row r="17" spans="1:2" x14ac:dyDescent="0.35">
      <c r="A17" t="s">
        <v>33</v>
      </c>
      <c r="B17">
        <f>'NEWT - UK'!$I$9</f>
        <v>985126</v>
      </c>
    </row>
    <row r="18" spans="1:2" x14ac:dyDescent="0.35">
      <c r="A18" t="s">
        <v>34</v>
      </c>
      <c r="B18">
        <f>'NEWT - UK'!$I$10</f>
        <v>19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1118323.4847599841</v>
      </c>
    </row>
    <row r="28" spans="1:2" x14ac:dyDescent="0.35">
      <c r="A28" t="s">
        <v>37</v>
      </c>
      <c r="B28">
        <f>'NEWT - UK'!$G$19</f>
        <v>4426007.073999865</v>
      </c>
    </row>
    <row r="29" spans="1:2" x14ac:dyDescent="0.35">
      <c r="A29" t="s">
        <v>38</v>
      </c>
      <c r="B29">
        <f>'NEWT - UK'!$G$22</f>
        <v>139413.17304027101</v>
      </c>
    </row>
    <row r="30" spans="1:2" x14ac:dyDescent="0.35">
      <c r="A30" t="s">
        <v>39</v>
      </c>
      <c r="B30">
        <f>'NEWT - UK'!$G$23</f>
        <v>5708212.4115425199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1837894.229142613</v>
      </c>
    </row>
    <row r="41" spans="1:2" x14ac:dyDescent="0.35">
      <c r="A41" t="s">
        <v>42</v>
      </c>
      <c r="B41">
        <f>'NEWT - UK'!$G$27</f>
        <v>9553904.1047529336</v>
      </c>
    </row>
    <row r="42" spans="1:2" x14ac:dyDescent="0.35">
      <c r="A42" t="s">
        <v>43</v>
      </c>
      <c r="B42">
        <f>'NEWT - UK'!$G$28</f>
        <v>1.7911971</v>
      </c>
    </row>
    <row r="43" spans="1:2" x14ac:dyDescent="0.35">
      <c r="A43" t="s">
        <v>44</v>
      </c>
      <c r="B43">
        <f>'NEWT - UK'!$G$29</f>
        <v>156.01824999300001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2025-07-30T14:43:46Z</dcterms:created>
  <dcterms:modified xsi:type="dcterms:W3CDTF">2025-07-30T14:43:46Z</dcterms:modified>
</cp:coreProperties>
</file>