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4970F00-8531-4E6E-B9B4-9EFC9E491D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H8" i="2"/>
  <c r="G8" i="2"/>
  <c r="H15" i="2" s="1"/>
  <c r="J7" i="2"/>
  <c r="H7" i="2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<sst xmlns="http://schemas.openxmlformats.org/spreadsheetml/2006/main" count="82" uniqueCount="45">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</sst>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10926827.611112524</c:v>
                </c:pt>
                <c:pt idx="1">
                  <c:v>247244.98656504415</c:v>
                </c:pt>
                <c:pt idx="2">
                  <c:v>499944.22426296299</c:v>
                </c:pt>
                <c:pt idx="3">
                  <c:v>811.34436342200001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9D-48BA-A958-B98CB01B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324492</c:v>
                </c:pt>
                <c:pt idx="1">
                  <c:v>5476</c:v>
                </c:pt>
                <c:pt idx="2">
                  <c:v>907451</c:v>
                </c:pt>
                <c:pt idx="3">
                  <c:v>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AB-4326-AB51-C8B80255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1277205.1247445471</c:v>
                </c:pt>
                <c:pt idx="1">
                  <c:v>3944972.1731931302</c:v>
                </c:pt>
                <c:pt idx="2">
                  <c:v>126573.125681276</c:v>
                </c:pt>
                <c:pt idx="3">
                  <c:v>5825322.1740586152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573-4B50-A012-8275584C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1847930.341285282</c:v>
                </c:pt>
                <c:pt idx="1">
                  <c:v>9323609.2060816735</c:v>
                </c:pt>
                <c:pt idx="2">
                  <c:v>0</c:v>
                </c:pt>
                <c:pt idx="3">
                  <c:v>2533.050310613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0E-42D2-83CA-27F4F2DFD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11674828.166303953</v>
      </c>
      <c r="H4" s="5"/>
      <c r="I4" s="1">
        <v>1237460</v>
      </c>
      <c r="J4" s="5"/>
      <c r="K4" s="3">
        <v>14666590.602329519</v>
      </c>
    </row>
    <row r="5" spans="1:11" x14ac:dyDescent="0.35">
      <c r="E5" s="6" t="s">
        <v>7</v>
      </c>
      <c r="F5" s="6"/>
      <c r="G5" s="2">
        <v>11174072.597677568</v>
      </c>
      <c r="H5" s="4">
        <f>G5/G4</f>
        <v>0.95710809945180408</v>
      </c>
      <c r="I5">
        <v>329968</v>
      </c>
      <c r="J5" s="4">
        <f>I5/I4</f>
        <v>0.26664942705218753</v>
      </c>
      <c r="K5" s="2">
        <v>14436085.055923751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10926827.611112524</v>
      </c>
      <c r="H7" s="4">
        <f>G7/G5</f>
        <v>0.97787333271698706</v>
      </c>
      <c r="I7">
        <v>324492</v>
      </c>
      <c r="J7" s="4">
        <f>I7/I5</f>
        <v>0.98340445134073606</v>
      </c>
      <c r="K7" s="2">
        <v>14400495.982092887</v>
      </c>
    </row>
    <row r="8" spans="1:11" x14ac:dyDescent="0.35">
      <c r="F8" t="s">
        <v>10</v>
      </c>
      <c r="G8" s="2">
        <f>G5-G7</f>
        <v>247244.98656504415</v>
      </c>
      <c r="H8" s="4">
        <f>1-H7</f>
        <v>2.2126667283012935E-2</v>
      </c>
      <c r="I8">
        <f>I5-I7</f>
        <v>5476</v>
      </c>
      <c r="J8" s="4">
        <f>1-J7</f>
        <v>1.6595548659263937E-2</v>
      </c>
      <c r="K8" s="2">
        <f>K5-K7</f>
        <v>35589.073830863461</v>
      </c>
    </row>
    <row r="9" spans="1:11" x14ac:dyDescent="0.35">
      <c r="E9" s="6" t="s">
        <v>11</v>
      </c>
      <c r="F9" s="6"/>
      <c r="G9" s="2">
        <v>499944.22426296299</v>
      </c>
      <c r="H9" s="4">
        <f>1-H5-H10</f>
        <v>4.2822405361468995E-2</v>
      </c>
      <c r="I9">
        <v>907451</v>
      </c>
      <c r="J9" s="4">
        <f>1-J5-J10</f>
        <v>0.73331744056373538</v>
      </c>
      <c r="K9" s="2">
        <v>227423.18163198401</v>
      </c>
    </row>
    <row r="10" spans="1:11" x14ac:dyDescent="0.35">
      <c r="E10" s="6" t="s">
        <v>12</v>
      </c>
      <c r="F10" s="6"/>
      <c r="G10" s="2">
        <v>811.34436342200001</v>
      </c>
      <c r="H10" s="4">
        <f>G10/G4</f>
        <v>6.9495186726920152E-5</v>
      </c>
      <c r="I10">
        <v>41</v>
      </c>
      <c r="J10" s="4">
        <f>I10/I4</f>
        <v>3.3132384077061077E-5</v>
      </c>
      <c r="K10" s="2">
        <v>3082.3647737840001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2923970.913474476</v>
      </c>
      <c r="H13" s="5">
        <f>G13/G5</f>
        <v>0.26167459428196282</v>
      </c>
      <c r="I13" s="1">
        <f>I14+I15</f>
        <v>95190</v>
      </c>
      <c r="J13" s="5">
        <f>I13/I5</f>
        <v>0.28848251951704407</v>
      </c>
      <c r="K13" s="3">
        <f>K14+K15</f>
        <v>11364.448030005</v>
      </c>
    </row>
    <row r="14" spans="1:11" x14ac:dyDescent="0.35">
      <c r="E14" s="6" t="s">
        <v>15</v>
      </c>
      <c r="F14" s="6"/>
      <c r="G14" s="2">
        <v>2923913.295234886</v>
      </c>
      <c r="H14" s="4">
        <f>G14/G7</f>
        <v>0.26759031983457687</v>
      </c>
      <c r="I14">
        <v>95185</v>
      </c>
      <c r="J14" s="4">
        <f>I14/I7</f>
        <v>0.29333542891658348</v>
      </c>
      <c r="K14" s="2">
        <v>11364.448030005</v>
      </c>
    </row>
    <row r="15" spans="1:11" x14ac:dyDescent="0.35">
      <c r="E15" s="6" t="s">
        <v>16</v>
      </c>
      <c r="F15" s="6"/>
      <c r="G15" s="2">
        <v>57.618239590000002</v>
      </c>
      <c r="H15" s="4">
        <f>G15/G8</f>
        <v>2.3304108362513567E-4</v>
      </c>
      <c r="I15">
        <v>5</v>
      </c>
      <c r="J15" s="4">
        <f>I15/I8</f>
        <v>9.1307523739956177E-4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1277205.1247445471</v>
      </c>
      <c r="H18" s="4">
        <f>G18/G5</f>
        <v>0.11430077203990986</v>
      </c>
      <c r="I18">
        <v>41205</v>
      </c>
      <c r="J18" s="4">
        <f>I18/I5</f>
        <v>0.12487574552683897</v>
      </c>
      <c r="K18" s="2">
        <v>14801.440184805</v>
      </c>
    </row>
    <row r="19" spans="2:11" x14ac:dyDescent="0.35">
      <c r="E19" s="6" t="s">
        <v>20</v>
      </c>
      <c r="F19" s="6"/>
      <c r="G19" s="2">
        <v>3944972.1731931302</v>
      </c>
      <c r="H19" s="4">
        <f>G19/G5</f>
        <v>0.35304694315419588</v>
      </c>
      <c r="I19">
        <v>111023</v>
      </c>
      <c r="J19" s="4">
        <f>I19/I5</f>
        <v>0.33646596033554771</v>
      </c>
      <c r="K19" s="2">
        <v>14227268.005366793</v>
      </c>
    </row>
    <row r="20" spans="2:11" x14ac:dyDescent="0.35">
      <c r="E20" s="6" t="s">
        <v>21</v>
      </c>
      <c r="F20" s="6"/>
      <c r="G20" s="2">
        <v>5951895.2997398917</v>
      </c>
      <c r="H20" s="4">
        <f>1-H18-H19</f>
        <v>0.53265228480589433</v>
      </c>
      <c r="I20">
        <v>177740</v>
      </c>
      <c r="J20" s="4">
        <f>1-J18-J19</f>
        <v>0.53865829413761324</v>
      </c>
      <c r="K20" s="2">
        <v>194015.61037215299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126573.125681276</v>
      </c>
      <c r="H22" s="4">
        <f>G22/G20</f>
        <v>2.1266020201465483E-2</v>
      </c>
      <c r="I22">
        <v>5137</v>
      </c>
      <c r="J22" s="4">
        <f>I22/I20</f>
        <v>2.8901766625407898E-2</v>
      </c>
      <c r="K22" s="2">
        <v>6346.358756308</v>
      </c>
    </row>
    <row r="23" spans="2:11" x14ac:dyDescent="0.35">
      <c r="F23" t="s">
        <v>24</v>
      </c>
      <c r="G23" s="2">
        <f>G20-G22</f>
        <v>5825322.1740586152</v>
      </c>
      <c r="H23" s="4">
        <f>1-H22</f>
        <v>0.97873397979853449</v>
      </c>
      <c r="I23">
        <f>I20-I22</f>
        <v>172603</v>
      </c>
      <c r="J23" s="4">
        <f>1-J22</f>
        <v>0.97109823337459211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1847930.341285282</v>
      </c>
      <c r="H26" s="4">
        <f>G26/G5</f>
        <v>0.16537661851860153</v>
      </c>
      <c r="I26">
        <v>60397</v>
      </c>
      <c r="J26" s="4">
        <f>I26/I5</f>
        <v>0.18303896135382824</v>
      </c>
      <c r="K26" s="2">
        <v>14234510.663471367</v>
      </c>
    </row>
    <row r="27" spans="2:11" x14ac:dyDescent="0.35">
      <c r="E27" s="6" t="s">
        <v>27</v>
      </c>
      <c r="F27" s="6"/>
      <c r="G27" s="2">
        <v>9323609.2060816735</v>
      </c>
      <c r="H27" s="4">
        <f>G27/G5</f>
        <v>0.83439669149988371</v>
      </c>
      <c r="I27">
        <v>269510</v>
      </c>
      <c r="J27" s="4">
        <f>I27/I5</f>
        <v>0.81677617223488341</v>
      </c>
      <c r="K27" s="2">
        <v>201574.39245238301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2533.050310613</v>
      </c>
      <c r="H29" s="4">
        <f>G29/G5</f>
        <v>2.2668998151483926E-4</v>
      </c>
      <c r="I29">
        <v>61</v>
      </c>
      <c r="J29" s="4">
        <f>I29/I5</f>
        <v>1.8486641128836735E-4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12887084.450548552</v>
      </c>
      <c r="H4" s="5"/>
      <c r="I4" s="1">
        <v>4009810</v>
      </c>
      <c r="J4" s="5"/>
      <c r="K4" s="3">
        <v>149330012.34787065</v>
      </c>
    </row>
    <row r="5" spans="1:11" x14ac:dyDescent="0.35">
      <c r="E5" s="6" t="s">
        <v>7</v>
      </c>
      <c r="F5" s="6"/>
      <c r="G5" s="2">
        <v>10589523.981056431</v>
      </c>
      <c r="H5" s="4">
        <f>G5/G4</f>
        <v>0.82171603838645424</v>
      </c>
      <c r="I5">
        <v>429152</v>
      </c>
      <c r="J5" s="4">
        <f>I5/I4</f>
        <v>0.1070255199124148</v>
      </c>
      <c r="K5" s="2">
        <v>13502155.834491201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10221209.999243025</v>
      </c>
      <c r="H7" s="4">
        <f>G7/G5</f>
        <v>0.96521902377554625</v>
      </c>
      <c r="I7">
        <v>419348</v>
      </c>
      <c r="J7" s="4">
        <f>I7/I5</f>
        <v>0.97715494743121323</v>
      </c>
      <c r="K7" s="2">
        <v>13185639.339480327</v>
      </c>
    </row>
    <row r="8" spans="1:11" x14ac:dyDescent="0.35">
      <c r="F8" t="s">
        <v>10</v>
      </c>
      <c r="G8" s="2">
        <f>G5-G7</f>
        <v>368313.98181340657</v>
      </c>
      <c r="H8" s="4">
        <f>1-H7</f>
        <v>3.4780976224453752E-2</v>
      </c>
      <c r="I8">
        <f>I5-I7</f>
        <v>9804</v>
      </c>
      <c r="J8" s="4">
        <f>1-J7</f>
        <v>2.2845052568786772E-2</v>
      </c>
      <c r="K8" s="2">
        <f>K5-K7</f>
        <v>316516.4950108733</v>
      </c>
    </row>
    <row r="9" spans="1:11" x14ac:dyDescent="0.35">
      <c r="E9" s="6" t="s">
        <v>11</v>
      </c>
      <c r="F9" s="6"/>
      <c r="G9" s="2">
        <v>2015165.454495606</v>
      </c>
      <c r="H9" s="4">
        <f>1-H5-H10</f>
        <v>0.15637093574022704</v>
      </c>
      <c r="I9">
        <v>3557931</v>
      </c>
      <c r="J9" s="4">
        <f>1-J5-J10</f>
        <v>0.88730663048872638</v>
      </c>
      <c r="K9" s="2">
        <v>131956253.46859972</v>
      </c>
    </row>
    <row r="10" spans="1:11" x14ac:dyDescent="0.35">
      <c r="E10" s="6" t="s">
        <v>12</v>
      </c>
      <c r="F10" s="6"/>
      <c r="G10" s="2">
        <v>282395.01499651402</v>
      </c>
      <c r="H10" s="4">
        <f>G10/G4</f>
        <v>2.1913025873318739E-2</v>
      </c>
      <c r="I10">
        <v>22727</v>
      </c>
      <c r="J10" s="4">
        <f>I10/I4</f>
        <v>5.6678495988587985E-3</v>
      </c>
      <c r="K10" s="2">
        <v>3871603.0447797179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1747877.7799086708</v>
      </c>
      <c r="H13" s="5">
        <f>G13/G5</f>
        <v>0.16505725687343872</v>
      </c>
      <c r="I13" s="1">
        <f>I14+I15</f>
        <v>51128</v>
      </c>
      <c r="J13" s="5">
        <f>I13/I5</f>
        <v>0.11913727537096414</v>
      </c>
      <c r="K13" s="3">
        <f>K14+K15</f>
        <v>1919171.5805802392</v>
      </c>
    </row>
    <row r="14" spans="1:11" x14ac:dyDescent="0.35">
      <c r="E14" s="6" t="s">
        <v>15</v>
      </c>
      <c r="F14" s="6"/>
      <c r="G14" s="2">
        <v>1747370.0839425209</v>
      </c>
      <c r="H14" s="4">
        <f>G14/G7</f>
        <v>0.17095530608136705</v>
      </c>
      <c r="I14">
        <v>51125</v>
      </c>
      <c r="J14" s="4">
        <f>I14/I7</f>
        <v>0.12191544969810277</v>
      </c>
      <c r="K14" s="2">
        <v>1919137.4902840711</v>
      </c>
    </row>
    <row r="15" spans="1:11" x14ac:dyDescent="0.35">
      <c r="E15" s="6" t="s">
        <v>16</v>
      </c>
      <c r="F15" s="6"/>
      <c r="G15" s="2">
        <v>507.69596615</v>
      </c>
      <c r="H15" s="4">
        <f>G15/G8</f>
        <v>1.378432509269242E-3</v>
      </c>
      <c r="I15">
        <v>3</v>
      </c>
      <c r="J15" s="4">
        <f>I15/I8</f>
        <v>3.0599755201958382E-4</v>
      </c>
      <c r="K15" s="2">
        <v>34.090296168000002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969189.04681358906</v>
      </c>
      <c r="H18" s="4">
        <f>G18/G5</f>
        <v>9.1523381839199627E-2</v>
      </c>
      <c r="I18">
        <v>33545</v>
      </c>
      <c r="J18" s="4">
        <f>I18/I5</f>
        <v>7.8165778092610549E-2</v>
      </c>
      <c r="K18" s="2">
        <v>1306371.7212951351</v>
      </c>
    </row>
    <row r="19" spans="2:11" x14ac:dyDescent="0.35">
      <c r="E19" s="6" t="s">
        <v>20</v>
      </c>
      <c r="F19" s="6"/>
      <c r="G19" s="2">
        <v>3491908.3473395011</v>
      </c>
      <c r="H19" s="4">
        <f>G19/G5</f>
        <v>0.32975121011918629</v>
      </c>
      <c r="I19">
        <v>112905</v>
      </c>
      <c r="J19" s="4">
        <f>I19/I5</f>
        <v>0.26308860263962419</v>
      </c>
      <c r="K19" s="2">
        <v>6953887.4399245121</v>
      </c>
    </row>
    <row r="20" spans="2:11" x14ac:dyDescent="0.35">
      <c r="E20" s="6" t="s">
        <v>21</v>
      </c>
      <c r="F20" s="6"/>
      <c r="G20" s="2">
        <v>6116139.5696338089</v>
      </c>
      <c r="H20" s="4">
        <f>1-H18-H19</f>
        <v>0.5787254080416141</v>
      </c>
      <c r="I20">
        <v>281809</v>
      </c>
      <c r="J20" s="4">
        <f>1-J18-J19</f>
        <v>0.6587456192677652</v>
      </c>
      <c r="K20" s="2">
        <v>4551665.7125033839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446924.549626049</v>
      </c>
      <c r="H22" s="4">
        <f>G22/G20</f>
        <v>7.3072980846447172E-2</v>
      </c>
      <c r="I22">
        <v>44189</v>
      </c>
      <c r="J22" s="4">
        <f>I22/I20</f>
        <v>0.15680478622045427</v>
      </c>
      <c r="K22" s="2">
        <v>965606.01658520405</v>
      </c>
    </row>
    <row r="23" spans="2:11" x14ac:dyDescent="0.35">
      <c r="F23" t="s">
        <v>24</v>
      </c>
      <c r="G23" s="2">
        <f>G20-G22</f>
        <v>5669215.0200077603</v>
      </c>
      <c r="H23" s="4">
        <f>1-H22</f>
        <v>0.9269270191535528</v>
      </c>
      <c r="I23">
        <f>I20-I22</f>
        <v>237620</v>
      </c>
      <c r="J23" s="4">
        <f>1-J22</f>
        <v>0.84319521377954576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1552828.8510441009</v>
      </c>
      <c r="H26" s="4">
        <f>G26/G5</f>
        <v>0.14663821091693563</v>
      </c>
      <c r="I26">
        <v>63418</v>
      </c>
      <c r="J26" s="4">
        <f>I26/I5</f>
        <v>0.14777514726716875</v>
      </c>
      <c r="K26" s="2">
        <v>5636653.8415632956</v>
      </c>
    </row>
    <row r="27" spans="2:11" x14ac:dyDescent="0.35">
      <c r="E27" s="6" t="s">
        <v>27</v>
      </c>
      <c r="F27" s="6"/>
      <c r="G27" s="2">
        <v>9017289.693798054</v>
      </c>
      <c r="H27" s="4">
        <f>G27/G5</f>
        <v>0.85152927647447207</v>
      </c>
      <c r="I27">
        <v>364277</v>
      </c>
      <c r="J27" s="4">
        <f>I27/I5</f>
        <v>0.84882978525091346</v>
      </c>
      <c r="K27" s="2">
        <v>7782381.7194802035</v>
      </c>
    </row>
    <row r="28" spans="2:11" x14ac:dyDescent="0.35">
      <c r="E28" s="6" t="s">
        <v>28</v>
      </c>
      <c r="F28" s="6"/>
      <c r="G28" s="2">
        <v>2274.6982039989998</v>
      </c>
      <c r="H28" s="4">
        <f>G28/G5</f>
        <v>2.1480646420634212E-4</v>
      </c>
      <c r="I28">
        <v>67</v>
      </c>
      <c r="J28" s="4">
        <f>I28/I5</f>
        <v>1.5612184028036686E-4</v>
      </c>
      <c r="K28" s="2">
        <v>108.540094771</v>
      </c>
    </row>
    <row r="29" spans="2:11" x14ac:dyDescent="0.35">
      <c r="E29" s="6" t="s">
        <v>29</v>
      </c>
      <c r="F29" s="6"/>
      <c r="G29" s="2">
        <v>4535.6111343120001</v>
      </c>
      <c r="H29" s="4">
        <f>G29/G5</f>
        <v>4.2831114433715259E-4</v>
      </c>
      <c r="I29">
        <v>362</v>
      </c>
      <c r="J29" s="4">
        <f>I29/I5</f>
        <v>8.4352397285810158E-4</v>
      </c>
      <c r="K29" s="2">
        <v>275.65924737300003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10926827.611112524</v>
      </c>
    </row>
    <row r="3" spans="1:2" x14ac:dyDescent="0.35">
      <c r="A3" t="s">
        <v>32</v>
      </c>
      <c r="B3">
        <f>'NEWT - UK'!$G$8</f>
        <v>247244.98656504415</v>
      </c>
    </row>
    <row r="4" spans="1:2" x14ac:dyDescent="0.35">
      <c r="A4" t="s">
        <v>33</v>
      </c>
      <c r="B4">
        <f>'NEWT - UK'!$G$9</f>
        <v>499944.22426296299</v>
      </c>
    </row>
    <row r="5" spans="1:2" x14ac:dyDescent="0.35">
      <c r="A5" t="s">
        <v>34</v>
      </c>
      <c r="B5">
        <f>'NEWT - UK'!$G$10</f>
        <v>811.34436342200001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324492</v>
      </c>
    </row>
    <row r="16" spans="1:2" x14ac:dyDescent="0.35">
      <c r="A16" t="s">
        <v>32</v>
      </c>
      <c r="B16">
        <f>'NEWT - UK'!$I$8</f>
        <v>5476</v>
      </c>
    </row>
    <row r="17" spans="1:2" x14ac:dyDescent="0.35">
      <c r="A17" t="s">
        <v>33</v>
      </c>
      <c r="B17">
        <f>'NEWT - UK'!$I$9</f>
        <v>907451</v>
      </c>
    </row>
    <row r="18" spans="1:2" x14ac:dyDescent="0.35">
      <c r="A18" t="s">
        <v>34</v>
      </c>
      <c r="B18">
        <f>'NEWT - UK'!$I$10</f>
        <v>41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1277205.1247445471</v>
      </c>
    </row>
    <row r="28" spans="1:2" x14ac:dyDescent="0.35">
      <c r="A28" t="s">
        <v>37</v>
      </c>
      <c r="B28">
        <f>'NEWT - UK'!$G$19</f>
        <v>3944972.1731931302</v>
      </c>
    </row>
    <row r="29" spans="1:2" x14ac:dyDescent="0.35">
      <c r="A29" t="s">
        <v>38</v>
      </c>
      <c r="B29">
        <f>'NEWT - UK'!$G$22</f>
        <v>126573.125681276</v>
      </c>
    </row>
    <row r="30" spans="1:2" x14ac:dyDescent="0.35">
      <c r="A30" t="s">
        <v>39</v>
      </c>
      <c r="B30">
        <f>'NEWT - UK'!$G$23</f>
        <v>5825322.1740586152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1847930.341285282</v>
      </c>
    </row>
    <row r="41" spans="1:2" x14ac:dyDescent="0.35">
      <c r="A41" t="s">
        <v>42</v>
      </c>
      <c r="B41">
        <f>'NEWT - UK'!$G$27</f>
        <v>9323609.2060816735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2533.050310613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2025-01-28T15:57:11Z</dcterms:created>
  <dcterms:modified xsi:type="dcterms:W3CDTF">2025-01-28T15:57:11Z</dcterms:modified>
</cp:coreProperties>
</file>